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lportzline\Desktop\"/>
    </mc:Choice>
  </mc:AlternateContent>
  <xr:revisionPtr revIDLastSave="0" documentId="11_0CCFB2ABDFBC7FB04BF48C535163919C9BA54D23" xr6:coauthVersionLast="47" xr6:coauthVersionMax="47" xr10:uidLastSave="{00000000-0000-0000-0000-000000000000}"/>
  <bookViews>
    <workbookView xWindow="0" yWindow="0" windowWidth="19200" windowHeight="11595" firstSheet="15" activeTab="15" xr2:uid="{00000000-000D-0000-FFFF-FFFF00000000}"/>
  </bookViews>
  <sheets>
    <sheet name="Housing Unit Change 2000-2010" sheetId="1" r:id="rId1"/>
    <sheet name="Dwelling Unit Occupancy" sheetId="2" r:id="rId2"/>
    <sheet name="Occupancy &amp; Vacancy Rates" sheetId="3" r:id="rId3"/>
    <sheet name="Vacancy Breakdown" sheetId="4" r:id="rId4"/>
    <sheet name="Occupancy by Ownership Type" sheetId="7" r:id="rId5"/>
    <sheet name="Crowded Housing" sheetId="10" r:id="rId6"/>
    <sheet name="Plumbing Facilities" sheetId="11" r:id="rId7"/>
    <sheet name="Cost Burdened Owner Households" sheetId="15" r:id="rId8"/>
    <sheet name="Cost Burdened Rental Households" sheetId="14" r:id="rId9"/>
    <sheet name="Building Activity" sheetId="5" r:id="rId10"/>
    <sheet name="Building Activity by Type" sheetId="6" r:id="rId11"/>
    <sheet name="Year Housing Built" sheetId="9" r:id="rId12"/>
    <sheet name="Median Housing Value" sheetId="12" r:id="rId13"/>
    <sheet name="Median Rent" sheetId="13" r:id="rId14"/>
    <sheet name="Home Sales by Municipality" sheetId="21" r:id="rId15"/>
    <sheet name="Proejected Housing 2020-2040" sheetId="22" r:id="rId16"/>
    <sheet name="Projected 2020 Housing Needs" sheetId="16" r:id="rId17"/>
    <sheet name="Projected 2030 Housing Needs" sheetId="17" r:id="rId18"/>
    <sheet name="Projected 2040 Housing Needs" sheetId="18" r:id="rId19"/>
    <sheet name="Potential Building Activity" sheetId="19" r:id="rId2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0" i="1" l="1"/>
  <c r="E60" i="1" s="1"/>
  <c r="D59" i="1"/>
  <c r="E59" i="1" s="1"/>
  <c r="D58" i="1"/>
  <c r="E58" i="1" s="1"/>
  <c r="D57" i="1"/>
  <c r="E57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BE6" i="21" l="1"/>
  <c r="BC6" i="21"/>
  <c r="BB6" i="21"/>
  <c r="BA6" i="21"/>
  <c r="AY6" i="21"/>
  <c r="AX6" i="21"/>
  <c r="AW6" i="21"/>
  <c r="AU6" i="21"/>
  <c r="AT6" i="21"/>
  <c r="AS6" i="21"/>
  <c r="AQ6" i="21"/>
  <c r="AP6" i="21"/>
  <c r="AO6" i="21"/>
  <c r="AM6" i="21"/>
  <c r="AL6" i="21"/>
  <c r="AK6" i="21"/>
  <c r="AI6" i="21"/>
  <c r="AH6" i="21"/>
  <c r="AG6" i="21"/>
  <c r="AE6" i="21"/>
  <c r="AD6" i="21"/>
  <c r="AC6" i="21"/>
  <c r="AA6" i="21"/>
  <c r="Z6" i="21"/>
  <c r="Y6" i="21"/>
  <c r="W6" i="21"/>
  <c r="V6" i="21"/>
  <c r="U6" i="21"/>
  <c r="S6" i="21"/>
  <c r="R6" i="21"/>
  <c r="Q6" i="21"/>
  <c r="O6" i="21"/>
  <c r="N6" i="21"/>
  <c r="M6" i="21"/>
  <c r="K6" i="21"/>
  <c r="J6" i="21"/>
  <c r="I6" i="21"/>
  <c r="G6" i="21"/>
  <c r="F6" i="21"/>
  <c r="E6" i="21"/>
  <c r="C6" i="21"/>
  <c r="B6" i="21"/>
  <c r="E7" i="15" l="1"/>
  <c r="F7" i="15" s="1"/>
  <c r="E9" i="15" l="1"/>
  <c r="F9" i="15" s="1"/>
  <c r="E10" i="15"/>
  <c r="F10" i="15" s="1"/>
  <c r="E11" i="15"/>
  <c r="F11" i="15" s="1"/>
  <c r="E12" i="15"/>
  <c r="F12" i="15" s="1"/>
  <c r="E13" i="15"/>
  <c r="F13" i="15" s="1"/>
  <c r="E14" i="15"/>
  <c r="F14" i="15" s="1"/>
  <c r="E15" i="15"/>
  <c r="F15" i="15" s="1"/>
  <c r="E16" i="15"/>
  <c r="F16" i="15" s="1"/>
  <c r="E17" i="15"/>
  <c r="F17" i="15" s="1"/>
  <c r="E18" i="15"/>
  <c r="F18" i="15" s="1"/>
  <c r="E19" i="15"/>
  <c r="F19" i="15" s="1"/>
  <c r="E20" i="15"/>
  <c r="F20" i="15" s="1"/>
  <c r="E21" i="15"/>
  <c r="F21" i="15" s="1"/>
  <c r="E22" i="15"/>
  <c r="F22" i="15" s="1"/>
  <c r="E23" i="15"/>
  <c r="F23" i="15" s="1"/>
  <c r="E24" i="15"/>
  <c r="F24" i="15" s="1"/>
  <c r="E25" i="15"/>
  <c r="F25" i="15" s="1"/>
  <c r="E26" i="15"/>
  <c r="F26" i="15" s="1"/>
  <c r="E27" i="15"/>
  <c r="F27" i="15" s="1"/>
  <c r="E28" i="15"/>
  <c r="F28" i="15" s="1"/>
  <c r="E29" i="15"/>
  <c r="F29" i="15" s="1"/>
  <c r="E30" i="15"/>
  <c r="F30" i="15" s="1"/>
  <c r="E31" i="15"/>
  <c r="F31" i="15" s="1"/>
  <c r="E32" i="15"/>
  <c r="F32" i="15" s="1"/>
  <c r="E33" i="15"/>
  <c r="F33" i="15" s="1"/>
  <c r="E34" i="15"/>
  <c r="F34" i="15" s="1"/>
  <c r="E35" i="15"/>
  <c r="F35" i="15" s="1"/>
  <c r="E36" i="15"/>
  <c r="F36" i="15" s="1"/>
  <c r="E37" i="15"/>
  <c r="F37" i="15" s="1"/>
  <c r="E38" i="15"/>
  <c r="F38" i="15" s="1"/>
  <c r="E39" i="15"/>
  <c r="F39" i="15" s="1"/>
  <c r="E40" i="15"/>
  <c r="F40" i="15" s="1"/>
  <c r="E41" i="15"/>
  <c r="F41" i="15" s="1"/>
  <c r="E42" i="15"/>
  <c r="F42" i="15" s="1"/>
  <c r="E43" i="15"/>
  <c r="F43" i="15" s="1"/>
  <c r="E44" i="15"/>
  <c r="F44" i="15" s="1"/>
  <c r="E45" i="15"/>
  <c r="F45" i="15" s="1"/>
  <c r="E46" i="15"/>
  <c r="F46" i="15" s="1"/>
  <c r="E47" i="15"/>
  <c r="F47" i="15" s="1"/>
  <c r="E8" i="15"/>
  <c r="F8" i="15" s="1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9" i="14"/>
  <c r="E10" i="14"/>
  <c r="F11" i="14" l="1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10" i="14"/>
  <c r="F9" i="14"/>
  <c r="V8" i="3" l="1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7" i="3"/>
  <c r="D10" i="15" l="1"/>
  <c r="D8" i="15"/>
  <c r="D9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7" i="15"/>
  <c r="G9" i="2" l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8" i="2"/>
  <c r="L8" i="2"/>
  <c r="L10" i="2"/>
  <c r="L11" i="2"/>
  <c r="L12" i="2"/>
  <c r="L13" i="2"/>
  <c r="L14" i="2"/>
  <c r="L15" i="2"/>
  <c r="L16" i="2"/>
  <c r="I16" i="2" s="1"/>
  <c r="L17" i="2"/>
  <c r="I17" i="2" s="1"/>
  <c r="L18" i="2"/>
  <c r="K18" i="2" s="1"/>
  <c r="L19" i="2"/>
  <c r="K19" i="2" s="1"/>
  <c r="L20" i="2"/>
  <c r="K20" i="2" s="1"/>
  <c r="L21" i="2"/>
  <c r="I21" i="2" s="1"/>
  <c r="L22" i="2"/>
  <c r="K22" i="2" s="1"/>
  <c r="L23" i="2"/>
  <c r="K23" i="2" s="1"/>
  <c r="L24" i="2"/>
  <c r="L25" i="2"/>
  <c r="I25" i="2" s="1"/>
  <c r="L26" i="2"/>
  <c r="K26" i="2" s="1"/>
  <c r="L27" i="2"/>
  <c r="K27" i="2" s="1"/>
  <c r="L28" i="2"/>
  <c r="K28" i="2" s="1"/>
  <c r="L29" i="2"/>
  <c r="I29" i="2" s="1"/>
  <c r="L30" i="2"/>
  <c r="I30" i="2" s="1"/>
  <c r="L31" i="2"/>
  <c r="K31" i="2" s="1"/>
  <c r="L32" i="2"/>
  <c r="K32" i="2" s="1"/>
  <c r="L33" i="2"/>
  <c r="I33" i="2" s="1"/>
  <c r="L34" i="2"/>
  <c r="K34" i="2" s="1"/>
  <c r="L35" i="2"/>
  <c r="K35" i="2" s="1"/>
  <c r="L36" i="2"/>
  <c r="K36" i="2" s="1"/>
  <c r="L37" i="2"/>
  <c r="I37" i="2" s="1"/>
  <c r="L38" i="2"/>
  <c r="K38" i="2" s="1"/>
  <c r="L39" i="2"/>
  <c r="K39" i="2" s="1"/>
  <c r="L40" i="2"/>
  <c r="L41" i="2"/>
  <c r="I41" i="2" s="1"/>
  <c r="L42" i="2"/>
  <c r="K42" i="2" s="1"/>
  <c r="L43" i="2"/>
  <c r="K43" i="2" s="1"/>
  <c r="L44" i="2"/>
  <c r="K44" i="2" s="1"/>
  <c r="L45" i="2"/>
  <c r="I45" i="2" s="1"/>
  <c r="L46" i="2"/>
  <c r="I46" i="2" s="1"/>
  <c r="L47" i="2"/>
  <c r="K47" i="2" s="1"/>
  <c r="L48" i="2"/>
  <c r="K48" i="2" s="1"/>
  <c r="L9" i="2"/>
  <c r="I18" i="2"/>
  <c r="I19" i="2"/>
  <c r="I20" i="2"/>
  <c r="I23" i="2"/>
  <c r="I27" i="2"/>
  <c r="I28" i="2"/>
  <c r="I31" i="2"/>
  <c r="I32" i="2"/>
  <c r="I34" i="2"/>
  <c r="I35" i="2"/>
  <c r="I36" i="2"/>
  <c r="I39" i="2"/>
  <c r="I43" i="2"/>
  <c r="I44" i="2"/>
  <c r="I47" i="2"/>
  <c r="I48" i="2"/>
  <c r="Q9" i="2"/>
  <c r="Q10" i="2"/>
  <c r="Q11" i="2"/>
  <c r="Q12" i="2"/>
  <c r="Q13" i="2"/>
  <c r="Q14" i="2"/>
  <c r="Q15" i="2"/>
  <c r="Q16" i="2"/>
  <c r="Q17" i="2"/>
  <c r="N17" i="2" s="1"/>
  <c r="Q18" i="2"/>
  <c r="N18" i="2" s="1"/>
  <c r="Q19" i="2"/>
  <c r="N19" i="2" s="1"/>
  <c r="Q20" i="2"/>
  <c r="Q21" i="2"/>
  <c r="N21" i="2" s="1"/>
  <c r="Q22" i="2"/>
  <c r="N22" i="2" s="1"/>
  <c r="Q23" i="2"/>
  <c r="N23" i="2" s="1"/>
  <c r="Q24" i="2"/>
  <c r="Q25" i="2"/>
  <c r="N25" i="2" s="1"/>
  <c r="Q26" i="2"/>
  <c r="N26" i="2" s="1"/>
  <c r="Q27" i="2"/>
  <c r="N27" i="2" s="1"/>
  <c r="Q28" i="2"/>
  <c r="Q29" i="2"/>
  <c r="N29" i="2" s="1"/>
  <c r="Q30" i="2"/>
  <c r="N30" i="2" s="1"/>
  <c r="Q31" i="2"/>
  <c r="N31" i="2" s="1"/>
  <c r="Q32" i="2"/>
  <c r="Q33" i="2"/>
  <c r="N33" i="2" s="1"/>
  <c r="Q34" i="2"/>
  <c r="N34" i="2" s="1"/>
  <c r="Q35" i="2"/>
  <c r="N35" i="2" s="1"/>
  <c r="Q36" i="2"/>
  <c r="Q37" i="2"/>
  <c r="N37" i="2" s="1"/>
  <c r="Q38" i="2"/>
  <c r="N38" i="2" s="1"/>
  <c r="Q39" i="2"/>
  <c r="N39" i="2" s="1"/>
  <c r="Q40" i="2"/>
  <c r="Q41" i="2"/>
  <c r="N41" i="2" s="1"/>
  <c r="Q42" i="2"/>
  <c r="N42" i="2" s="1"/>
  <c r="Q43" i="2"/>
  <c r="N43" i="2" s="1"/>
  <c r="Q44" i="2"/>
  <c r="Q45" i="2"/>
  <c r="N45" i="2" s="1"/>
  <c r="Q46" i="2"/>
  <c r="N46" i="2" s="1"/>
  <c r="Q47" i="2"/>
  <c r="N47" i="2" s="1"/>
  <c r="Q48" i="2"/>
  <c r="Q8" i="2"/>
  <c r="N48" i="2" l="1"/>
  <c r="P48" i="2"/>
  <c r="N44" i="2"/>
  <c r="P44" i="2"/>
  <c r="N40" i="2"/>
  <c r="P40" i="2"/>
  <c r="N36" i="2"/>
  <c r="P36" i="2"/>
  <c r="N32" i="2"/>
  <c r="P32" i="2"/>
  <c r="N28" i="2"/>
  <c r="P28" i="2"/>
  <c r="N24" i="2"/>
  <c r="P24" i="2"/>
  <c r="N20" i="2"/>
  <c r="P20" i="2"/>
  <c r="P16" i="2"/>
  <c r="N16" i="2"/>
  <c r="I40" i="2"/>
  <c r="K40" i="2"/>
  <c r="I24" i="2"/>
  <c r="K24" i="2"/>
  <c r="P47" i="2"/>
  <c r="P43" i="2"/>
  <c r="P39" i="2"/>
  <c r="P35" i="2"/>
  <c r="P31" i="2"/>
  <c r="P27" i="2"/>
  <c r="P23" i="2"/>
  <c r="P19" i="2"/>
  <c r="I38" i="2"/>
  <c r="I22" i="2"/>
  <c r="P46" i="2"/>
  <c r="P42" i="2"/>
  <c r="P38" i="2"/>
  <c r="P34" i="2"/>
  <c r="P30" i="2"/>
  <c r="P26" i="2"/>
  <c r="P22" i="2"/>
  <c r="P18" i="2"/>
  <c r="I42" i="2"/>
  <c r="I26" i="2"/>
  <c r="K46" i="2"/>
  <c r="K30" i="2"/>
  <c r="P45" i="2"/>
  <c r="P41" i="2"/>
  <c r="P37" i="2"/>
  <c r="P33" i="2"/>
  <c r="P29" i="2"/>
  <c r="P25" i="2"/>
  <c r="P21" i="2"/>
  <c r="P17" i="2"/>
  <c r="K16" i="2"/>
  <c r="K45" i="2"/>
  <c r="K41" i="2"/>
  <c r="K37" i="2"/>
  <c r="K33" i="2"/>
  <c r="K29" i="2"/>
  <c r="K25" i="2"/>
  <c r="K21" i="2"/>
  <c r="K17" i="2"/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8" i="2"/>
  <c r="T8" i="3" l="1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7" i="3"/>
  <c r="Q6" i="5" l="1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5" i="5"/>
  <c r="S48" i="2" l="1"/>
  <c r="U48" i="2"/>
  <c r="S47" i="2"/>
  <c r="U47" i="2"/>
  <c r="S46" i="2"/>
  <c r="U46" i="2"/>
  <c r="S45" i="2"/>
  <c r="U45" i="2"/>
  <c r="S44" i="2"/>
  <c r="U44" i="2"/>
  <c r="S43" i="2"/>
  <c r="U43" i="2"/>
  <c r="S42" i="2"/>
  <c r="U42" i="2"/>
  <c r="S41" i="2"/>
  <c r="U41" i="2"/>
  <c r="S40" i="2"/>
  <c r="U40" i="2"/>
  <c r="S39" i="2"/>
  <c r="U39" i="2"/>
  <c r="S38" i="2"/>
  <c r="U38" i="2"/>
  <c r="S37" i="2"/>
  <c r="U37" i="2"/>
  <c r="S36" i="2"/>
  <c r="U36" i="2"/>
  <c r="S35" i="2"/>
  <c r="U35" i="2"/>
  <c r="S34" i="2"/>
  <c r="U34" i="2"/>
  <c r="S33" i="2"/>
  <c r="U33" i="2"/>
  <c r="S32" i="2"/>
  <c r="U32" i="2"/>
  <c r="S31" i="2"/>
  <c r="U31" i="2"/>
  <c r="S30" i="2"/>
  <c r="U30" i="2"/>
  <c r="S29" i="2"/>
  <c r="U29" i="2"/>
  <c r="S28" i="2"/>
  <c r="U28" i="2"/>
  <c r="S27" i="2"/>
  <c r="U27" i="2"/>
  <c r="S26" i="2"/>
  <c r="U26" i="2"/>
  <c r="S25" i="2"/>
  <c r="U25" i="2"/>
  <c r="S24" i="2"/>
  <c r="U24" i="2"/>
  <c r="S23" i="2"/>
  <c r="U23" i="2"/>
  <c r="S22" i="2"/>
  <c r="U22" i="2"/>
  <c r="S21" i="2"/>
  <c r="U21" i="2"/>
  <c r="S20" i="2"/>
  <c r="U20" i="2"/>
  <c r="S19" i="2"/>
  <c r="U19" i="2"/>
  <c r="S18" i="2"/>
  <c r="U18" i="2"/>
  <c r="S17" i="2"/>
  <c r="U17" i="2"/>
  <c r="S16" i="2"/>
  <c r="U16" i="2"/>
  <c r="S15" i="2"/>
  <c r="U15" i="2"/>
  <c r="S14" i="2" l="1"/>
  <c r="U14" i="2"/>
  <c r="S13" i="2"/>
  <c r="U13" i="2"/>
  <c r="U10" i="2"/>
  <c r="U11" i="2"/>
  <c r="U12" i="2"/>
  <c r="U9" i="2"/>
  <c r="S10" i="2"/>
  <c r="S11" i="2"/>
  <c r="S12" i="2"/>
  <c r="S9" i="2"/>
  <c r="K6" i="13" l="1"/>
  <c r="J6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7" i="13"/>
  <c r="K38" i="13"/>
  <c r="K39" i="13"/>
  <c r="K40" i="13"/>
  <c r="K41" i="13"/>
  <c r="K42" i="13"/>
  <c r="K43" i="13"/>
  <c r="K44" i="13"/>
  <c r="K45" i="13"/>
  <c r="K46" i="13"/>
  <c r="K47" i="13"/>
  <c r="K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7" i="13"/>
  <c r="J38" i="13"/>
  <c r="J39" i="13"/>
  <c r="J40" i="13"/>
  <c r="J41" i="13"/>
  <c r="J42" i="13"/>
  <c r="J43" i="13"/>
  <c r="J44" i="13"/>
  <c r="J45" i="13"/>
  <c r="J46" i="13"/>
  <c r="J47" i="13"/>
  <c r="J7" i="13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7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8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S8" i="2" l="1"/>
  <c r="I7" i="13" l="1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6" i="13"/>
  <c r="M10" i="1" l="1"/>
  <c r="L10" i="1"/>
  <c r="J10" i="1"/>
  <c r="M9" i="1"/>
  <c r="L9" i="1"/>
  <c r="J9" i="1"/>
  <c r="M8" i="1"/>
  <c r="L8" i="1"/>
  <c r="J8" i="1"/>
</calcChain>
</file>

<file path=xl/sharedStrings.xml><?xml version="1.0" encoding="utf-8"?>
<sst xmlns="http://schemas.openxmlformats.org/spreadsheetml/2006/main" count="1188" uniqueCount="245">
  <si>
    <t>TOTAL HOUSING UNITS AND PERCENT CHANGE</t>
  </si>
  <si>
    <t>DAUPHIN, CUMBERLAND, AND PERRY COUNTIES COMPARISON</t>
  </si>
  <si>
    <t>1980 – 2010</t>
  </si>
  <si>
    <t>County Name</t>
  </si>
  <si>
    <t>1980 - 1990 Change</t>
  </si>
  <si>
    <t>1990 - 2000 Change</t>
  </si>
  <si>
    <t>2000-2010 Change</t>
  </si>
  <si>
    <t>1980-2010 Change</t>
  </si>
  <si>
    <t>Number</t>
  </si>
  <si>
    <t>Percent</t>
  </si>
  <si>
    <t>Cumberland County</t>
  </si>
  <si>
    <t>Dauphin County</t>
  </si>
  <si>
    <t>Perry County</t>
  </si>
  <si>
    <t>Source:  U.S. Census Bureau, 1980-2010</t>
  </si>
  <si>
    <t>Website: https://factfinder.census.gov/faces/nav/jsf/pages/community_facts.xhtml</t>
  </si>
  <si>
    <t>TOTAL HOUSING UNIT AND PERCENT CHANGE</t>
  </si>
  <si>
    <t>DAUPHIN COUNY</t>
  </si>
  <si>
    <t>2000-2010</t>
  </si>
  <si>
    <t>Geographic Area</t>
  </si>
  <si>
    <t>Berrysburg Borough</t>
  </si>
  <si>
    <t>Conewago Township</t>
  </si>
  <si>
    <t>Dauphin Borough</t>
  </si>
  <si>
    <t>Derry Township</t>
  </si>
  <si>
    <t>East Hanover Township</t>
  </si>
  <si>
    <t>Elizabethville Borough</t>
  </si>
  <si>
    <t>Gratz Borough</t>
  </si>
  <si>
    <t>Halifax Borough</t>
  </si>
  <si>
    <t>Halifax Township</t>
  </si>
  <si>
    <t>Harrisburg City</t>
  </si>
  <si>
    <t>Highspire Borough</t>
  </si>
  <si>
    <t>Hummelstown Borough</t>
  </si>
  <si>
    <t>Jackson Township</t>
  </si>
  <si>
    <t>Jefferson Township</t>
  </si>
  <si>
    <t>Londonderry Township</t>
  </si>
  <si>
    <t>Lower Paxton Township</t>
  </si>
  <si>
    <t>Lower Swatara Township</t>
  </si>
  <si>
    <t>Lykens Borough</t>
  </si>
  <si>
    <t>Lykens Township</t>
  </si>
  <si>
    <t>Middle Paxton Township</t>
  </si>
  <si>
    <t>Middletown Borough</t>
  </si>
  <si>
    <t>Mifflin Township</t>
  </si>
  <si>
    <t>Millersburg Borough</t>
  </si>
  <si>
    <t>Paxtang Borough</t>
  </si>
  <si>
    <t>Penbrook Borough</t>
  </si>
  <si>
    <t>Pillow Borough</t>
  </si>
  <si>
    <t>Reed Township</t>
  </si>
  <si>
    <t>Royalton Borough</t>
  </si>
  <si>
    <t>Rush Township</t>
  </si>
  <si>
    <t>South Hanover Township</t>
  </si>
  <si>
    <t>Steelton Borough</t>
  </si>
  <si>
    <t>Susquehanna Township</t>
  </si>
  <si>
    <t>Swatara Township</t>
  </si>
  <si>
    <t>Upper Paxton Township</t>
  </si>
  <si>
    <t>Washington Township</t>
  </si>
  <si>
    <t>Wayne Township</t>
  </si>
  <si>
    <t>West Hanover Township</t>
  </si>
  <si>
    <t>Wiconisco Township</t>
  </si>
  <si>
    <t>Williams Township</t>
  </si>
  <si>
    <t>Williamstown Borough</t>
  </si>
  <si>
    <t>Source: U.S. Census Bureau, 2010 Census.</t>
  </si>
  <si>
    <t>OCCUPIED DWELLING UNITS</t>
  </si>
  <si>
    <t>1980 - 2010</t>
  </si>
  <si>
    <t>Total</t>
  </si>
  <si>
    <t>Owner Occupied</t>
  </si>
  <si>
    <t>Renter Occupied</t>
  </si>
  <si>
    <t>http://factfinder.census.gov/faces/tableservices/jsf/pages/productview.xhtml?pid=DEC_10_SF1_QTH1&amp;prodType=table</t>
  </si>
  <si>
    <t>Source:  U.S. Census Bureau</t>
  </si>
  <si>
    <t>TOTAL DWELLING UNITS, OCCUPIED DWELLING UNITS, VACANT UNITS AND VACANCY RATES</t>
  </si>
  <si>
    <t>1990 - 2010</t>
  </si>
  <si>
    <t>Total Dwelling Units</t>
  </si>
  <si>
    <t>1990-2000 Change</t>
  </si>
  <si>
    <t>Occupied Dwelling Units</t>
  </si>
  <si>
    <t>Vacant Dwelling Units</t>
  </si>
  <si>
    <t>Homeowner Vacancy Rate</t>
  </si>
  <si>
    <t>Rental Vacancy Rate</t>
  </si>
  <si>
    <t>Berrysburg Boro.</t>
  </si>
  <si>
    <t>Conewago Twp.</t>
  </si>
  <si>
    <t>Dauphin Boro.</t>
  </si>
  <si>
    <t>Derry Twp.</t>
  </si>
  <si>
    <t>East Hanover Twp.</t>
  </si>
  <si>
    <t>Elizabethville Boro.</t>
  </si>
  <si>
    <t>Gratz Boro.</t>
  </si>
  <si>
    <t>Halifax Boro.</t>
  </si>
  <si>
    <t>Halifax Twp.</t>
  </si>
  <si>
    <t>Highspire Boro.</t>
  </si>
  <si>
    <t>Hummelstown Boro.</t>
  </si>
  <si>
    <t>Jackson Twp.</t>
  </si>
  <si>
    <t>Jefferson Twp.</t>
  </si>
  <si>
    <t>Londonderry Twp.</t>
  </si>
  <si>
    <t>Lower Paxton Twp.</t>
  </si>
  <si>
    <t>Lower Swatara Twp.</t>
  </si>
  <si>
    <t>Lykens Boro.</t>
  </si>
  <si>
    <t>Lykens Twp.</t>
  </si>
  <si>
    <t>Middle Paxton Twp.</t>
  </si>
  <si>
    <t>Middletown Boro.</t>
  </si>
  <si>
    <t>Mifflin Twp.</t>
  </si>
  <si>
    <t>Millersburg Boro.</t>
  </si>
  <si>
    <t>Paxtang Boro.</t>
  </si>
  <si>
    <t>Penbrook Boro.</t>
  </si>
  <si>
    <t>Pillow Boro.</t>
  </si>
  <si>
    <t>Reed Twp.</t>
  </si>
  <si>
    <t>Royalton Boro.</t>
  </si>
  <si>
    <t>Rush Twp.</t>
  </si>
  <si>
    <t>South Hanover Twp.</t>
  </si>
  <si>
    <t>Susquehanna Twp.</t>
  </si>
  <si>
    <t>Swatara Twp.</t>
  </si>
  <si>
    <t>Upper Paxton Twp.</t>
  </si>
  <si>
    <t>Washington Twp.</t>
  </si>
  <si>
    <t>Wayne Twp.</t>
  </si>
  <si>
    <t>West Hanover Twp.</t>
  </si>
  <si>
    <t>Wiconisco Twp.</t>
  </si>
  <si>
    <t>Williams Twp.</t>
  </si>
  <si>
    <t>Williamstown Boro.</t>
  </si>
  <si>
    <t>Source: U.S. Census Bureau</t>
  </si>
  <si>
    <t>https://factfinder.census.gov/faces/tableservices/jsf/pages/productview.xhtml?pid=DEC_10_SF1_QTH1&amp;prodType=table</t>
  </si>
  <si>
    <t>VACANCY BREAKDOWN</t>
  </si>
  <si>
    <t>Total Housing Units</t>
  </si>
  <si>
    <t>Occupied Housing Units</t>
  </si>
  <si>
    <t>Vacant Housing Units</t>
  </si>
  <si>
    <t>Vacant Housing Unit Breakdown</t>
  </si>
  <si>
    <t>For Rent</t>
  </si>
  <si>
    <t>Rented, Not Occupied</t>
  </si>
  <si>
    <t>For Sale Only</t>
  </si>
  <si>
    <t>Sold, Not Occupied</t>
  </si>
  <si>
    <t>Seasonal/Recrea-tional Use</t>
  </si>
  <si>
    <t>All Other Vacant Housing Units</t>
  </si>
  <si>
    <t>Source: U.S. Census Bureau, 2010</t>
  </si>
  <si>
    <t>Wesbsite: https://factfinder.census.gov/faces/nav/jsf/pages/community_facts.xhtml#</t>
  </si>
  <si>
    <t>AVERAGE NUMBER OF PERSONS PER HOUSEHOLD (OWNERS AND RENTERS)</t>
  </si>
  <si>
    <t xml:space="preserve"> </t>
  </si>
  <si>
    <t>Average Household Size</t>
  </si>
  <si>
    <t xml:space="preserve"> Source:  U.S. Census Bureau, 1990 - 2010</t>
  </si>
  <si>
    <t>“CROWDED” HOUSING CONDITIONS</t>
  </si>
  <si>
    <t>(MORE THAN 1 PERSON PER ROOM)</t>
  </si>
  <si>
    <t>DAUPHIN COUNTY</t>
  </si>
  <si>
    <t>Occupied Dwellings</t>
  </si>
  <si>
    <t>---</t>
  </si>
  <si>
    <t xml:space="preserve">                    </t>
  </si>
  <si>
    <t>PLUMBING FACILITIES SERVICING DWELLING UNITS</t>
  </si>
  <si>
    <t>DAUPHIN COUNTY AND MUNICIPALITIES</t>
  </si>
  <si>
    <t>Total Units</t>
  </si>
  <si>
    <t>Units Lacking Complete Plumbing</t>
  </si>
  <si>
    <t>Jackson   Township</t>
  </si>
  <si>
    <t>Steelton Township</t>
  </si>
  <si>
    <t>“COST BURDENED”  OWNER HOUSEHOLDS*</t>
  </si>
  <si>
    <t>Total Owner Occupied</t>
  </si>
  <si>
    <t>COST BURDENED (Over 30%)</t>
  </si>
  <si>
    <t>Not Cost Burdened (less than 30%)</t>
  </si>
  <si>
    <t>Not Computed</t>
  </si>
  <si>
    <t>Source:  U.S. Census Bureau (SF# Sample Date: will be slightly different than SF1’s 100% data figures).</t>
  </si>
  <si>
    <t>* Cost burdened households are defined by the Census Bureau as having housing costs &gt; 30%</t>
  </si>
  <si>
    <t xml:space="preserve">     of gross household income</t>
  </si>
  <si>
    <t>“COST BURDENED”  RENTER HOUSEHOLDS*</t>
  </si>
  <si>
    <t>Occupied and Paying Rent</t>
  </si>
  <si>
    <t>COST BURDENED (30% or more)</t>
  </si>
  <si>
    <t>RESIDENTIAL DWELLING UNIT BUILDING ACTIVITY (BY BUILDING PERMIT)</t>
  </si>
  <si>
    <t>2001 - 2015</t>
  </si>
  <si>
    <t>Area</t>
  </si>
  <si>
    <t>HARRISBURG CITY</t>
  </si>
  <si>
    <t>Steelton Twp.</t>
  </si>
  <si>
    <t xml:space="preserve">  Sources:  Dauphin County Planning Commission Annual Reports;</t>
  </si>
  <si>
    <t>Tri-County Regional Planning Commission Building Activity Report</t>
  </si>
  <si>
    <t>https://static1.squarespace.com/static/56dc3f9cb654f9876576bab7/t/57699a452994ca87b8cb2d67/1466538567245/2011BuildingActivityReport.pdf</t>
  </si>
  <si>
    <t>RESIDENTIAL BUILDING ACTIVITY BY DWELLING TYPES (FROM BUILDING PERMITS)</t>
  </si>
  <si>
    <t>Dwelling Type</t>
  </si>
  <si>
    <t>15 Year Totals</t>
  </si>
  <si>
    <t>Single-Family</t>
  </si>
  <si>
    <t>Semi-Detached</t>
  </si>
  <si>
    <t>Multi-Family Apartments</t>
  </si>
  <si>
    <t>Townhouses</t>
  </si>
  <si>
    <t>Mobile Homes</t>
  </si>
  <si>
    <t>Apartment Conversions</t>
  </si>
  <si>
    <t>Dauphin County Totals By Year</t>
  </si>
  <si>
    <t>Source: Tri-County Regional Planning Commission, Building Activity Report, 2015</t>
  </si>
  <si>
    <t>*Is this data available at the municipal level?</t>
  </si>
  <si>
    <t>YEAR HOUSING BUILT</t>
  </si>
  <si>
    <t>Before 1940</t>
  </si>
  <si>
    <t>1940 - 1959</t>
  </si>
  <si>
    <t>1960 - 1969</t>
  </si>
  <si>
    <t>1970 - 1979</t>
  </si>
  <si>
    <t>1980 - 1989</t>
  </si>
  <si>
    <t>1990 - 1999</t>
  </si>
  <si>
    <t>2000 - 2009</t>
  </si>
  <si>
    <t>2010 or Later</t>
  </si>
  <si>
    <t>MEDIAN HOUSING VALUE</t>
  </si>
  <si>
    <t>Median Housing Value</t>
  </si>
  <si>
    <t>1980-1990 Change</t>
  </si>
  <si>
    <t>2000 - 2010 Change</t>
  </si>
  <si>
    <t> $40,300</t>
  </si>
  <si>
    <t>MEDIAN CONTRACT RENT</t>
  </si>
  <si>
    <t>Pennsylvania</t>
  </si>
  <si>
    <t>N/A</t>
  </si>
  <si>
    <t xml:space="preserve">Source: U.S. Census Bureau; PA State Data Center, 2001 Dauphin County Data Book </t>
  </si>
  <si>
    <t>Homes Sales By Municipality</t>
  </si>
  <si>
    <t>2003-2016</t>
  </si>
  <si>
    <t>Municipality</t>
  </si>
  <si>
    <t>Units Sold</t>
  </si>
  <si>
    <t>Average Price</t>
  </si>
  <si>
    <t>Median Price</t>
  </si>
  <si>
    <t>DOM</t>
  </si>
  <si>
    <t xml:space="preserve">PROJECTED HOUSEHOLDS (OCCUPIED HOUSING UNITS) </t>
  </si>
  <si>
    <t>2020-2040</t>
  </si>
  <si>
    <t>Person/HU</t>
  </si>
  <si>
    <t>Census</t>
  </si>
  <si>
    <t>Projections</t>
  </si>
  <si>
    <t>Change 2010-2040</t>
  </si>
  <si>
    <t>#</t>
  </si>
  <si>
    <t>%</t>
  </si>
  <si>
    <t>Conewego Twp.</t>
  </si>
  <si>
    <t>Steelton Boro.</t>
  </si>
  <si>
    <t>Source: Tri-County Regional Planning Commission</t>
  </si>
  <si>
    <t>US Census Bureau</t>
  </si>
  <si>
    <t>PROJECTED YEAR ROUND HOUSING NEEDS</t>
  </si>
  <si>
    <t xml:space="preserve">DAUPHIN COUNTY </t>
  </si>
  <si>
    <t>2020 Projected Total Population</t>
  </si>
  <si>
    <t>2020 Net Population (Less Group Quarters)</t>
  </si>
  <si>
    <t>2010 Net Year Round Dwelling Units</t>
  </si>
  <si>
    <t>2010 Persons Per Occupied Dwelling Unit</t>
  </si>
  <si>
    <t>2010 Year Round Vacancy Rate</t>
  </si>
  <si>
    <t>Year Round Dwelling Units Needed at NO Vacancy</t>
  </si>
  <si>
    <t>Year Round Dwelling Units Needed at 2000 Vacancy Rate</t>
  </si>
  <si>
    <t>Year Round Dwelling Units Needed at Healthy 5% Vacancy Rate</t>
  </si>
  <si>
    <t>Additional Over 2000 DU</t>
  </si>
  <si>
    <t>Note:  Planning Sections and Dauphin County have been calculated separately and may vary from sum of municipalities and planning sections, respectively.</t>
  </si>
  <si>
    <t>Sources: U.S. Census Bureau; Harrisburg Area Regional Transportation Study, 2040 Regional Transportation Plan</t>
  </si>
  <si>
    <t>2030 Projected Total Population</t>
  </si>
  <si>
    <t>2030 Net Population (Less Group Quarters)</t>
  </si>
  <si>
    <t>2040 Projected Total Population</t>
  </si>
  <si>
    <t>2040 Net Population (Less Group Quarters)</t>
  </si>
  <si>
    <t>HOUSING NEED &amp; POTENTIAL BUILDING ACTIVITY IF PAST 2, 3, 5 OR 10 YEAR BUILDING TRENDS CONTINUE</t>
  </si>
  <si>
    <t>2030 - 2040</t>
  </si>
  <si>
    <t>PAST BUILDING TRENDS &amp; RATES</t>
  </si>
  <si>
    <t>2030 Needed</t>
  </si>
  <si>
    <t>2030 Potential With Continuation of Past Building Rate</t>
  </si>
  <si>
    <t>2040 Needed</t>
  </si>
  <si>
    <t>2040 Potential With Continuation of Past Building Rate</t>
  </si>
  <si>
    <t>2 Year Rate</t>
  </si>
  <si>
    <t>3 Year Rate</t>
  </si>
  <si>
    <t>5 Year Rate</t>
  </si>
  <si>
    <t>10 Year Rate</t>
  </si>
  <si>
    <t>2010 Vacancy Rate</t>
  </si>
  <si>
    <t>Healthy 5%  Vacancy Rate</t>
  </si>
  <si>
    <t>Healthy 5% Vacancy Rate</t>
  </si>
  <si>
    <t>Per Year</t>
  </si>
  <si>
    <t>Conewego Township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</si>
</sst>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2" formatCode="_(&quot;$&quot;* #,##0_);_(&quot;$&quot;* \(#,##0\);_(&quot;$&quot;* &quot;-&quot;_);_(@_)"/>
    <numFmt numFmtId="164" formatCode="0.0%"/>
    <numFmt numFmtId="165" formatCode="&quot;$&quot;#,##0"/>
    <numFmt numFmtId="166" formatCode="0.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3">
    <xf numFmtId="0" fontId="0" fillId="0" borderId="0" xfId="0"/>
    <xf numFmtId="0" fontId="0" fillId="0" borderId="0" xfId="0" applyFont="1"/>
    <xf numFmtId="3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6" fillId="0" borderId="0" xfId="1" applyFont="1" applyFill="1" applyBorder="1" applyAlignment="1">
      <alignment vertical="center"/>
    </xf>
    <xf numFmtId="0" fontId="1" fillId="0" borderId="0" xfId="0" applyFont="1"/>
    <xf numFmtId="0" fontId="7" fillId="0" borderId="0" xfId="0" applyFont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0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0" fillId="0" borderId="0" xfId="0" applyAlignment="1">
      <alignment horizontal="center" vertical="center"/>
    </xf>
    <xf numFmtId="0" fontId="0" fillId="0" borderId="4" xfId="0" applyFont="1" applyBorder="1" applyAlignment="1">
      <alignment vertical="center"/>
    </xf>
    <xf numFmtId="3" fontId="0" fillId="0" borderId="5" xfId="0" applyNumberFormat="1" applyFont="1" applyBorder="1" applyAlignment="1">
      <alignment horizontal="right" vertical="center"/>
    </xf>
    <xf numFmtId="3" fontId="0" fillId="0" borderId="5" xfId="0" applyNumberFormat="1" applyFont="1" applyBorder="1" applyAlignment="1">
      <alignment horizontal="right"/>
    </xf>
    <xf numFmtId="3" fontId="0" fillId="0" borderId="5" xfId="0" quotePrefix="1" applyNumberFormat="1" applyBorder="1"/>
    <xf numFmtId="164" fontId="0" fillId="0" borderId="6" xfId="0" applyNumberFormat="1" applyBorder="1"/>
    <xf numFmtId="0" fontId="0" fillId="6" borderId="4" xfId="0" applyFont="1" applyFill="1" applyBorder="1" applyAlignment="1">
      <alignment vertical="center"/>
    </xf>
    <xf numFmtId="3" fontId="0" fillId="6" borderId="5" xfId="0" applyNumberFormat="1" applyFont="1" applyFill="1" applyBorder="1" applyAlignment="1">
      <alignment horizontal="right" vertical="center"/>
    </xf>
    <xf numFmtId="3" fontId="0" fillId="6" borderId="5" xfId="0" applyNumberFormat="1" applyFont="1" applyFill="1" applyBorder="1" applyAlignment="1">
      <alignment horizontal="right"/>
    </xf>
    <xf numFmtId="3" fontId="0" fillId="6" borderId="5" xfId="0" quotePrefix="1" applyNumberFormat="1" applyFill="1" applyBorder="1"/>
    <xf numFmtId="164" fontId="0" fillId="6" borderId="6" xfId="0" applyNumberFormat="1" applyFill="1" applyBorder="1"/>
    <xf numFmtId="0" fontId="0" fillId="0" borderId="7" xfId="0" applyFont="1" applyBorder="1" applyAlignment="1">
      <alignment vertical="center"/>
    </xf>
    <xf numFmtId="3" fontId="0" fillId="0" borderId="8" xfId="0" applyNumberFormat="1" applyFont="1" applyBorder="1" applyAlignment="1">
      <alignment horizontal="right" vertical="center"/>
    </xf>
    <xf numFmtId="3" fontId="0" fillId="0" borderId="8" xfId="0" applyNumberFormat="1" applyFont="1" applyBorder="1" applyAlignment="1">
      <alignment horizontal="right"/>
    </xf>
    <xf numFmtId="3" fontId="0" fillId="0" borderId="8" xfId="0" quotePrefix="1" applyNumberFormat="1" applyBorder="1"/>
    <xf numFmtId="164" fontId="0" fillId="0" borderId="9" xfId="0" applyNumberForma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/>
    <xf numFmtId="3" fontId="1" fillId="2" borderId="5" xfId="0" applyNumberFormat="1" applyFont="1" applyFill="1" applyBorder="1"/>
    <xf numFmtId="9" fontId="1" fillId="2" borderId="5" xfId="0" applyNumberFormat="1" applyFont="1" applyFill="1" applyBorder="1"/>
    <xf numFmtId="3" fontId="1" fillId="3" borderId="5" xfId="0" applyNumberFormat="1" applyFont="1" applyFill="1" applyBorder="1"/>
    <xf numFmtId="9" fontId="0" fillId="0" borderId="5" xfId="0" applyNumberFormat="1" applyBorder="1"/>
    <xf numFmtId="9" fontId="0" fillId="6" borderId="5" xfId="0" applyNumberFormat="1" applyFill="1" applyBorder="1"/>
    <xf numFmtId="3" fontId="0" fillId="6" borderId="5" xfId="0" applyNumberFormat="1" applyFill="1" applyBorder="1"/>
    <xf numFmtId="3" fontId="0" fillId="0" borderId="5" xfId="0" applyNumberFormat="1" applyBorder="1"/>
    <xf numFmtId="0" fontId="9" fillId="7" borderId="5" xfId="0" applyFont="1" applyFill="1" applyBorder="1"/>
    <xf numFmtId="0" fontId="9" fillId="7" borderId="11" xfId="0" applyFont="1" applyFill="1" applyBorder="1"/>
    <xf numFmtId="0" fontId="9" fillId="8" borderId="5" xfId="0" applyFont="1" applyFill="1" applyBorder="1"/>
    <xf numFmtId="0" fontId="1" fillId="3" borderId="8" xfId="0" applyFont="1" applyFill="1" applyBorder="1"/>
    <xf numFmtId="0" fontId="0" fillId="6" borderId="4" xfId="0" applyFont="1" applyFill="1" applyBorder="1"/>
    <xf numFmtId="0" fontId="0" fillId="0" borderId="4" xfId="0" applyFont="1" applyBorder="1"/>
    <xf numFmtId="0" fontId="0" fillId="6" borderId="5" xfId="0" applyFont="1" applyFill="1" applyBorder="1"/>
    <xf numFmtId="0" fontId="0" fillId="0" borderId="5" xfId="0" applyFont="1" applyBorder="1"/>
    <xf numFmtId="0" fontId="0" fillId="6" borderId="7" xfId="0" applyFont="1" applyFill="1" applyBorder="1"/>
    <xf numFmtId="0" fontId="0" fillId="6" borderId="8" xfId="0" applyFont="1" applyFill="1" applyBorder="1"/>
    <xf numFmtId="3" fontId="1" fillId="2" borderId="6" xfId="0" applyNumberFormat="1" applyFont="1" applyFill="1" applyBorder="1" applyAlignment="1">
      <alignment horizontal="right" vertical="center"/>
    </xf>
    <xf numFmtId="3" fontId="1" fillId="9" borderId="6" xfId="0" applyNumberFormat="1" applyFont="1" applyFill="1" applyBorder="1"/>
    <xf numFmtId="0" fontId="1" fillId="9" borderId="6" xfId="0" applyFont="1" applyFill="1" applyBorder="1"/>
    <xf numFmtId="0" fontId="0" fillId="0" borderId="0" xfId="0" applyAlignment="1"/>
    <xf numFmtId="0" fontId="1" fillId="2" borderId="7" xfId="0" applyFont="1" applyFill="1" applyBorder="1"/>
    <xf numFmtId="0" fontId="0" fillId="0" borderId="0" xfId="0" applyAlignment="1">
      <alignment wrapText="1"/>
    </xf>
    <xf numFmtId="0" fontId="1" fillId="8" borderId="5" xfId="0" applyFont="1" applyFill="1" applyBorder="1"/>
    <xf numFmtId="0" fontId="1" fillId="8" borderId="6" xfId="0" applyFont="1" applyFill="1" applyBorder="1"/>
    <xf numFmtId="0" fontId="1" fillId="3" borderId="4" xfId="0" applyFont="1" applyFill="1" applyBorder="1"/>
    <xf numFmtId="6" fontId="1" fillId="3" borderId="5" xfId="0" applyNumberFormat="1" applyFont="1" applyFill="1" applyBorder="1"/>
    <xf numFmtId="165" fontId="1" fillId="2" borderId="5" xfId="0" applyNumberFormat="1" applyFont="1" applyFill="1" applyBorder="1"/>
    <xf numFmtId="165" fontId="0" fillId="0" borderId="5" xfId="0" applyNumberFormat="1" applyFill="1" applyBorder="1"/>
    <xf numFmtId="165" fontId="0" fillId="6" borderId="5" xfId="0" applyNumberFormat="1" applyFill="1" applyBorder="1"/>
    <xf numFmtId="165" fontId="0" fillId="6" borderId="8" xfId="0" applyNumberFormat="1" applyFill="1" applyBorder="1"/>
    <xf numFmtId="0" fontId="0" fillId="0" borderId="0" xfId="0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0" borderId="0" xfId="0" applyFont="1" applyAlignment="1"/>
    <xf numFmtId="0" fontId="1" fillId="4" borderId="5" xfId="0" applyFont="1" applyFill="1" applyBorder="1"/>
    <xf numFmtId="0" fontId="1" fillId="8" borderId="5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10" fontId="1" fillId="2" borderId="5" xfId="0" applyNumberFormat="1" applyFont="1" applyFill="1" applyBorder="1"/>
    <xf numFmtId="10" fontId="0" fillId="0" borderId="5" xfId="0" applyNumberFormat="1" applyBorder="1"/>
    <xf numFmtId="10" fontId="0" fillId="6" borderId="5" xfId="0" applyNumberFormat="1" applyFill="1" applyBorder="1"/>
    <xf numFmtId="3" fontId="1" fillId="2" borderId="9" xfId="0" applyNumberFormat="1" applyFont="1" applyFill="1" applyBorder="1"/>
    <xf numFmtId="9" fontId="0" fillId="6" borderId="8" xfId="0" applyNumberFormat="1" applyFill="1" applyBorder="1"/>
    <xf numFmtId="3" fontId="0" fillId="0" borderId="6" xfId="0" applyNumberFormat="1" applyBorder="1"/>
    <xf numFmtId="3" fontId="0" fillId="6" borderId="6" xfId="0" applyNumberFormat="1" applyFill="1" applyBorder="1"/>
    <xf numFmtId="3" fontId="1" fillId="2" borderId="8" xfId="0" applyNumberFormat="1" applyFont="1" applyFill="1" applyBorder="1"/>
    <xf numFmtId="9" fontId="1" fillId="2" borderId="11" xfId="0" applyNumberFormat="1" applyFont="1" applyFill="1" applyBorder="1"/>
    <xf numFmtId="3" fontId="0" fillId="6" borderId="8" xfId="0" applyNumberFormat="1" applyFill="1" applyBorder="1"/>
    <xf numFmtId="3" fontId="1" fillId="2" borderId="6" xfId="0" applyNumberFormat="1" applyFont="1" applyFill="1" applyBorder="1"/>
    <xf numFmtId="3" fontId="0" fillId="6" borderId="9" xfId="0" applyNumberFormat="1" applyFill="1" applyBorder="1"/>
    <xf numFmtId="165" fontId="1" fillId="2" borderId="5" xfId="0" applyNumberFormat="1" applyFont="1" applyFill="1" applyBorder="1" applyAlignment="1">
      <alignment horizontal="center" vertical="center"/>
    </xf>
    <xf numFmtId="0" fontId="1" fillId="2" borderId="8" xfId="0" applyFont="1" applyFill="1" applyBorder="1"/>
    <xf numFmtId="9" fontId="1" fillId="2" borderId="8" xfId="0" applyNumberFormat="1" applyFont="1" applyFill="1" applyBorder="1"/>
    <xf numFmtId="3" fontId="1" fillId="2" borderId="5" xfId="0" applyNumberFormat="1" applyFont="1" applyFill="1" applyBorder="1" applyAlignment="1">
      <alignment vertical="center"/>
    </xf>
    <xf numFmtId="9" fontId="1" fillId="2" borderId="5" xfId="0" applyNumberFormat="1" applyFont="1" applyFill="1" applyBorder="1" applyAlignment="1">
      <alignment vertical="center"/>
    </xf>
    <xf numFmtId="0" fontId="5" fillId="0" borderId="0" xfId="1"/>
    <xf numFmtId="0" fontId="1" fillId="3" borderId="5" xfId="0" applyFont="1" applyFill="1" applyBorder="1"/>
    <xf numFmtId="9" fontId="0" fillId="2" borderId="5" xfId="0" applyNumberFormat="1" applyFill="1" applyBorder="1"/>
    <xf numFmtId="9" fontId="0" fillId="2" borderId="11" xfId="0" applyNumberFormat="1" applyFill="1" applyBorder="1"/>
    <xf numFmtId="9" fontId="0" fillId="2" borderId="12" xfId="0" applyNumberFormat="1" applyFill="1" applyBorder="1"/>
    <xf numFmtId="3" fontId="1" fillId="3" borderId="8" xfId="0" applyNumberFormat="1" applyFont="1" applyFill="1" applyBorder="1"/>
    <xf numFmtId="9" fontId="0" fillId="2" borderId="8" xfId="0" applyNumberFormat="1" applyFill="1" applyBorder="1"/>
    <xf numFmtId="9" fontId="1" fillId="2" borderId="8" xfId="0" applyNumberFormat="1" applyFont="1" applyFill="1" applyBorder="1" applyAlignment="1">
      <alignment vertical="center"/>
    </xf>
    <xf numFmtId="2" fontId="1" fillId="2" borderId="5" xfId="0" applyNumberFormat="1" applyFont="1" applyFill="1" applyBorder="1"/>
    <xf numFmtId="2" fontId="1" fillId="2" borderId="6" xfId="0" applyNumberFormat="1" applyFont="1" applyFill="1" applyBorder="1"/>
    <xf numFmtId="2" fontId="0" fillId="0" borderId="5" xfId="0" applyNumberFormat="1" applyFill="1" applyBorder="1"/>
    <xf numFmtId="2" fontId="0" fillId="0" borderId="6" xfId="0" applyNumberFormat="1" applyFill="1" applyBorder="1"/>
    <xf numFmtId="2" fontId="0" fillId="6" borderId="5" xfId="0" applyNumberFormat="1" applyFill="1" applyBorder="1"/>
    <xf numFmtId="2" fontId="0" fillId="6" borderId="6" xfId="0" applyNumberFormat="1" applyFill="1" applyBorder="1"/>
    <xf numFmtId="2" fontId="0" fillId="6" borderId="8" xfId="0" applyNumberFormat="1" applyFill="1" applyBorder="1"/>
    <xf numFmtId="2" fontId="0" fillId="6" borderId="9" xfId="0" applyNumberFormat="1" applyFill="1" applyBorder="1"/>
    <xf numFmtId="164" fontId="1" fillId="2" borderId="5" xfId="0" applyNumberFormat="1" applyFont="1" applyFill="1" applyBorder="1"/>
    <xf numFmtId="164" fontId="0" fillId="0" borderId="5" xfId="0" applyNumberFormat="1" applyBorder="1"/>
    <xf numFmtId="164" fontId="0" fillId="6" borderId="5" xfId="0" applyNumberFormat="1" applyFill="1" applyBorder="1"/>
    <xf numFmtId="3" fontId="0" fillId="0" borderId="9" xfId="0" applyNumberFormat="1" applyBorder="1"/>
    <xf numFmtId="3" fontId="0" fillId="0" borderId="8" xfId="0" applyNumberFormat="1" applyBorder="1"/>
    <xf numFmtId="9" fontId="1" fillId="2" borderId="11" xfId="0" applyNumberFormat="1" applyFont="1" applyFill="1" applyBorder="1" applyAlignment="1">
      <alignment vertical="center"/>
    </xf>
    <xf numFmtId="10" fontId="0" fillId="6" borderId="8" xfId="0" applyNumberFormat="1" applyFill="1" applyBorder="1"/>
    <xf numFmtId="0" fontId="10" fillId="11" borderId="5" xfId="0" applyFont="1" applyFill="1" applyBorder="1" applyAlignment="1">
      <alignment horizontal="center"/>
    </xf>
    <xf numFmtId="42" fontId="10" fillId="11" borderId="5" xfId="0" applyNumberFormat="1" applyFont="1" applyFill="1" applyBorder="1" applyAlignment="1">
      <alignment horizontal="center"/>
    </xf>
    <xf numFmtId="0" fontId="10" fillId="11" borderId="6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42" fontId="0" fillId="0" borderId="5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42" fontId="0" fillId="0" borderId="8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9" fontId="0" fillId="0" borderId="5" xfId="0" applyNumberFormat="1" applyFont="1" applyBorder="1" applyAlignment="1">
      <alignment horizontal="right"/>
    </xf>
    <xf numFmtId="10" fontId="0" fillId="6" borderId="5" xfId="0" applyNumberFormat="1" applyFont="1" applyFill="1" applyBorder="1" applyAlignment="1">
      <alignment horizontal="right"/>
    </xf>
    <xf numFmtId="10" fontId="0" fillId="0" borderId="8" xfId="0" applyNumberFormat="1" applyFont="1" applyBorder="1" applyAlignment="1">
      <alignment horizontal="right"/>
    </xf>
    <xf numFmtId="10" fontId="0" fillId="0" borderId="5" xfId="0" applyNumberFormat="1" applyFont="1" applyBorder="1" applyAlignment="1">
      <alignment horizontal="right" vertical="center"/>
    </xf>
    <xf numFmtId="10" fontId="0" fillId="6" borderId="5" xfId="0" applyNumberFormat="1" applyFont="1" applyFill="1" applyBorder="1" applyAlignment="1">
      <alignment horizontal="right" vertical="center"/>
    </xf>
    <xf numFmtId="9" fontId="0" fillId="0" borderId="8" xfId="0" applyNumberFormat="1" applyFont="1" applyBorder="1" applyAlignment="1">
      <alignment horizontal="right" vertical="center"/>
    </xf>
    <xf numFmtId="9" fontId="0" fillId="0" borderId="5" xfId="0" applyNumberFormat="1" applyFont="1" applyBorder="1" applyAlignment="1">
      <alignment horizontal="right" vertical="center"/>
    </xf>
    <xf numFmtId="10" fontId="0" fillId="0" borderId="8" xfId="0" applyNumberFormat="1" applyFon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3" fontId="0" fillId="6" borderId="6" xfId="0" applyNumberFormat="1" applyFill="1" applyBorder="1" applyAlignment="1">
      <alignment horizontal="right" vertical="center"/>
    </xf>
    <xf numFmtId="3" fontId="0" fillId="6" borderId="5" xfId="0" applyNumberFormat="1" applyFont="1" applyFill="1" applyBorder="1"/>
    <xf numFmtId="3" fontId="0" fillId="6" borderId="6" xfId="0" applyNumberFormat="1" applyFont="1" applyFill="1" applyBorder="1"/>
    <xf numFmtId="3" fontId="0" fillId="0" borderId="5" xfId="0" applyNumberFormat="1" applyFont="1" applyBorder="1"/>
    <xf numFmtId="3" fontId="0" fillId="0" borderId="6" xfId="0" applyNumberFormat="1" applyFont="1" applyBorder="1"/>
    <xf numFmtId="3" fontId="0" fillId="6" borderId="8" xfId="0" applyNumberFormat="1" applyFont="1" applyFill="1" applyBorder="1"/>
    <xf numFmtId="3" fontId="0" fillId="6" borderId="9" xfId="0" applyNumberFormat="1" applyFont="1" applyFill="1" applyBorder="1"/>
    <xf numFmtId="164" fontId="0" fillId="6" borderId="8" xfId="0" applyNumberFormat="1" applyFill="1" applyBorder="1"/>
    <xf numFmtId="3" fontId="0" fillId="0" borderId="5" xfId="0" applyNumberFormat="1" applyFill="1" applyBorder="1"/>
    <xf numFmtId="164" fontId="0" fillId="0" borderId="5" xfId="0" applyNumberFormat="1" applyFill="1" applyBorder="1"/>
    <xf numFmtId="3" fontId="0" fillId="0" borderId="6" xfId="0" applyNumberFormat="1" applyFill="1" applyBorder="1"/>
    <xf numFmtId="0" fontId="0" fillId="0" borderId="19" xfId="0" applyBorder="1"/>
    <xf numFmtId="3" fontId="0" fillId="0" borderId="21" xfId="0" applyNumberFormat="1" applyBorder="1"/>
    <xf numFmtId="3" fontId="0" fillId="0" borderId="14" xfId="0" applyNumberFormat="1" applyBorder="1"/>
    <xf numFmtId="0" fontId="1" fillId="8" borderId="6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16" xfId="0" applyNumberFormat="1" applyFont="1" applyFill="1" applyBorder="1" applyAlignment="1">
      <alignment horizontal="center" vertical="center"/>
    </xf>
    <xf numFmtId="9" fontId="1" fillId="2" borderId="5" xfId="0" applyNumberFormat="1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165" fontId="0" fillId="6" borderId="5" xfId="0" applyNumberFormat="1" applyFill="1" applyBorder="1" applyAlignment="1">
      <alignment horizontal="center" vertical="center"/>
    </xf>
    <xf numFmtId="165" fontId="0" fillId="6" borderId="6" xfId="0" applyNumberFormat="1" applyFill="1" applyBorder="1" applyAlignment="1">
      <alignment horizontal="center" vertical="center"/>
    </xf>
    <xf numFmtId="9" fontId="0" fillId="6" borderId="5" xfId="0" applyNumberFormat="1" applyFill="1" applyBorder="1" applyAlignment="1">
      <alignment horizontal="center" vertical="center"/>
    </xf>
    <xf numFmtId="165" fontId="0" fillId="0" borderId="5" xfId="0" applyNumberFormat="1" applyFill="1" applyBorder="1" applyAlignment="1">
      <alignment horizontal="center" vertical="center"/>
    </xf>
    <xf numFmtId="165" fontId="0" fillId="0" borderId="6" xfId="0" applyNumberFormat="1" applyFill="1" applyBorder="1" applyAlignment="1">
      <alignment horizontal="center" vertical="center"/>
    </xf>
    <xf numFmtId="9" fontId="0" fillId="0" borderId="5" xfId="0" applyNumberFormat="1" applyFill="1" applyBorder="1" applyAlignment="1">
      <alignment horizontal="center" vertical="center"/>
    </xf>
    <xf numFmtId="165" fontId="0" fillId="6" borderId="8" xfId="0" applyNumberForma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/>
    </xf>
    <xf numFmtId="165" fontId="0" fillId="0" borderId="23" xfId="0" applyNumberForma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9" fontId="0" fillId="6" borderId="8" xfId="0" applyNumberFormat="1" applyFill="1" applyBorder="1" applyAlignment="1">
      <alignment horizontal="center" vertical="center"/>
    </xf>
    <xf numFmtId="165" fontId="1" fillId="2" borderId="11" xfId="0" applyNumberFormat="1" applyFont="1" applyFill="1" applyBorder="1"/>
    <xf numFmtId="165" fontId="0" fillId="0" borderId="11" xfId="0" applyNumberFormat="1" applyFill="1" applyBorder="1"/>
    <xf numFmtId="165" fontId="0" fillId="6" borderId="11" xfId="0" applyNumberFormat="1" applyFill="1" applyBorder="1"/>
    <xf numFmtId="165" fontId="0" fillId="0" borderId="11" xfId="0" applyNumberFormat="1" applyFill="1" applyBorder="1" applyAlignment="1">
      <alignment horizontal="right"/>
    </xf>
    <xf numFmtId="165" fontId="1" fillId="2" borderId="28" xfId="0" applyNumberFormat="1" applyFont="1" applyFill="1" applyBorder="1"/>
    <xf numFmtId="9" fontId="1" fillId="2" borderId="28" xfId="0" applyNumberFormat="1" applyFont="1" applyFill="1" applyBorder="1"/>
    <xf numFmtId="165" fontId="0" fillId="2" borderId="28" xfId="0" applyNumberFormat="1" applyFill="1" applyBorder="1"/>
    <xf numFmtId="165" fontId="1" fillId="2" borderId="28" xfId="0" applyNumberFormat="1" applyFont="1" applyFill="1" applyBorder="1" applyAlignment="1">
      <alignment horizontal="right" vertical="center"/>
    </xf>
    <xf numFmtId="9" fontId="1" fillId="2" borderId="28" xfId="0" applyNumberFormat="1" applyFont="1" applyFill="1" applyBorder="1" applyAlignment="1">
      <alignment horizontal="right"/>
    </xf>
    <xf numFmtId="165" fontId="0" fillId="2" borderId="27" xfId="0" applyNumberFormat="1" applyFill="1" applyBorder="1"/>
    <xf numFmtId="9" fontId="1" fillId="2" borderId="27" xfId="0" applyNumberFormat="1" applyFont="1" applyFill="1" applyBorder="1"/>
    <xf numFmtId="165" fontId="1" fillId="2" borderId="27" xfId="0" applyNumberFormat="1" applyFont="1" applyFill="1" applyBorder="1"/>
    <xf numFmtId="0" fontId="9" fillId="8" borderId="29" xfId="0" applyFont="1" applyFill="1" applyBorder="1"/>
    <xf numFmtId="0" fontId="9" fillId="8" borderId="30" xfId="0" applyFont="1" applyFill="1" applyBorder="1"/>
    <xf numFmtId="165" fontId="1" fillId="2" borderId="31" xfId="0" applyNumberFormat="1" applyFont="1" applyFill="1" applyBorder="1"/>
    <xf numFmtId="9" fontId="1" fillId="2" borderId="31" xfId="0" applyNumberFormat="1" applyFont="1" applyFill="1" applyBorder="1"/>
    <xf numFmtId="9" fontId="1" fillId="3" borderId="32" xfId="0" applyNumberFormat="1" applyFont="1" applyFill="1" applyBorder="1"/>
    <xf numFmtId="165" fontId="1" fillId="3" borderId="32" xfId="0" applyNumberFormat="1" applyFont="1" applyFill="1" applyBorder="1"/>
    <xf numFmtId="165" fontId="1" fillId="3" borderId="32" xfId="0" applyNumberFormat="1" applyFont="1" applyFill="1" applyBorder="1" applyAlignment="1">
      <alignment horizontal="right"/>
    </xf>
    <xf numFmtId="165" fontId="1" fillId="3" borderId="11" xfId="0" applyNumberFormat="1" applyFont="1" applyFill="1" applyBorder="1"/>
    <xf numFmtId="6" fontId="0" fillId="6" borderId="12" xfId="0" applyNumberFormat="1" applyFill="1" applyBorder="1"/>
    <xf numFmtId="0" fontId="11" fillId="2" borderId="4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center"/>
    </xf>
    <xf numFmtId="42" fontId="11" fillId="2" borderId="5" xfId="0" applyNumberFormat="1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42" fontId="10" fillId="2" borderId="5" xfId="0" applyNumberFormat="1" applyFont="1" applyFill="1" applyBorder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0" fontId="8" fillId="8" borderId="5" xfId="0" applyFont="1" applyFill="1" applyBorder="1"/>
    <xf numFmtId="0" fontId="8" fillId="8" borderId="6" xfId="0" applyFont="1" applyFill="1" applyBorder="1"/>
    <xf numFmtId="3" fontId="0" fillId="2" borderId="5" xfId="0" applyNumberFormat="1" applyFill="1" applyBorder="1"/>
    <xf numFmtId="164" fontId="0" fillId="2" borderId="6" xfId="0" applyNumberFormat="1" applyFill="1" applyBorder="1"/>
    <xf numFmtId="164" fontId="0" fillId="6" borderId="9" xfId="0" applyNumberFormat="1" applyFill="1" applyBorder="1"/>
    <xf numFmtId="0" fontId="15" fillId="0" borderId="0" xfId="0" applyFont="1"/>
    <xf numFmtId="2" fontId="0" fillId="0" borderId="5" xfId="0" applyNumberFormat="1" applyBorder="1"/>
    <xf numFmtId="0" fontId="0" fillId="12" borderId="5" xfId="0" applyFill="1" applyBorder="1"/>
    <xf numFmtId="0" fontId="1" fillId="12" borderId="5" xfId="0" applyFont="1" applyFill="1" applyBorder="1"/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3" fontId="1" fillId="0" borderId="5" xfId="0" applyNumberFormat="1" applyFont="1" applyBorder="1"/>
    <xf numFmtId="166" fontId="1" fillId="0" borderId="6" xfId="0" applyNumberFormat="1" applyFont="1" applyBorder="1"/>
    <xf numFmtId="166" fontId="0" fillId="0" borderId="6" xfId="0" applyNumberFormat="1" applyBorder="1"/>
    <xf numFmtId="166" fontId="0" fillId="6" borderId="6" xfId="0" applyNumberFormat="1" applyFill="1" applyBorder="1"/>
    <xf numFmtId="0" fontId="0" fillId="0" borderId="5" xfId="0" applyFill="1" applyBorder="1"/>
    <xf numFmtId="166" fontId="0" fillId="6" borderId="9" xfId="0" applyNumberFormat="1" applyFill="1" applyBorder="1"/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10" borderId="20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0" fontId="1" fillId="10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wrapText="1"/>
    </xf>
    <xf numFmtId="0" fontId="1" fillId="10" borderId="2" xfId="0" applyFont="1" applyFill="1" applyBorder="1" applyAlignment="1">
      <alignment horizontal="center" wrapText="1"/>
    </xf>
    <xf numFmtId="0" fontId="1" fillId="10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/>
    </xf>
    <xf numFmtId="0" fontId="1" fillId="10" borderId="1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horizontal="center" vertical="center" wrapText="1"/>
    </xf>
    <xf numFmtId="0" fontId="1" fillId="10" borderId="24" xfId="0" applyFont="1" applyFill="1" applyBorder="1" applyAlignment="1">
      <alignment horizontal="center" vertical="center" wrapText="1"/>
    </xf>
    <xf numFmtId="0" fontId="1" fillId="10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5" borderId="3" xfId="0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10" borderId="18" xfId="0" applyFont="1" applyFill="1" applyBorder="1" applyAlignment="1">
      <alignment horizontal="center" vertical="center"/>
    </xf>
    <xf numFmtId="0" fontId="14" fillId="10" borderId="19" xfId="0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center"/>
    </xf>
    <xf numFmtId="0" fontId="14" fillId="10" borderId="26" xfId="0" applyFont="1" applyFill="1" applyBorder="1" applyAlignment="1">
      <alignment horizontal="center"/>
    </xf>
    <xf numFmtId="0" fontId="14" fillId="10" borderId="17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actfinder.census.gov/faces/nav/jsf/pages/community_facts.x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factfinder.census.gov/faces/tableservices/jsf/pages/productview.xhtml?pid=DEC_10_SF1_QTH1&amp;prodType=table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opLeftCell="A43" workbookViewId="0">
      <selection activeCell="C68" sqref="C68"/>
    </sheetView>
  </sheetViews>
  <sheetFormatPr defaultRowHeight="15"/>
  <cols>
    <col min="1" max="1" width="23.140625" customWidth="1"/>
  </cols>
  <sheetData>
    <row r="1" spans="1:13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3">
      <c r="A2" s="240" t="s">
        <v>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3">
      <c r="A3" s="239" t="s">
        <v>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</row>
    <row r="4" spans="1:13" ht="15.75" thickBot="1">
      <c r="A4" s="228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>
      <c r="A5" s="241" t="s">
        <v>3</v>
      </c>
      <c r="B5" s="235">
        <v>1980</v>
      </c>
      <c r="C5" s="235">
        <v>1990</v>
      </c>
      <c r="D5" s="235">
        <v>2000</v>
      </c>
      <c r="E5" s="235">
        <v>2010</v>
      </c>
      <c r="F5" s="235" t="s">
        <v>4</v>
      </c>
      <c r="G5" s="235"/>
      <c r="H5" s="235" t="s">
        <v>5</v>
      </c>
      <c r="I5" s="235"/>
      <c r="J5" s="235" t="s">
        <v>6</v>
      </c>
      <c r="K5" s="235"/>
      <c r="L5" s="235" t="s">
        <v>7</v>
      </c>
      <c r="M5" s="236"/>
    </row>
    <row r="6" spans="1:13">
      <c r="A6" s="242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8"/>
    </row>
    <row r="7" spans="1:13">
      <c r="A7" s="242"/>
      <c r="B7" s="237"/>
      <c r="C7" s="237"/>
      <c r="D7" s="237"/>
      <c r="E7" s="237"/>
      <c r="F7" s="81" t="s">
        <v>8</v>
      </c>
      <c r="G7" s="81" t="s">
        <v>9</v>
      </c>
      <c r="H7" s="81" t="s">
        <v>8</v>
      </c>
      <c r="I7" s="81" t="s">
        <v>9</v>
      </c>
      <c r="J7" s="82" t="s">
        <v>8</v>
      </c>
      <c r="K7" s="82" t="s">
        <v>9</v>
      </c>
      <c r="L7" s="82" t="s">
        <v>8</v>
      </c>
      <c r="M7" s="83" t="s">
        <v>9</v>
      </c>
    </row>
    <row r="8" spans="1:13">
      <c r="A8" s="27" t="s">
        <v>10</v>
      </c>
      <c r="B8" s="28">
        <v>66012</v>
      </c>
      <c r="C8" s="28">
        <v>77108</v>
      </c>
      <c r="D8" s="28">
        <v>86951</v>
      </c>
      <c r="E8" s="28">
        <v>99988</v>
      </c>
      <c r="F8" s="28">
        <v>11096</v>
      </c>
      <c r="G8" s="140">
        <v>0.17</v>
      </c>
      <c r="H8" s="28">
        <v>9843</v>
      </c>
      <c r="I8" s="137">
        <v>0.128</v>
      </c>
      <c r="J8" s="29">
        <f>E8-D8</f>
        <v>13037</v>
      </c>
      <c r="K8" s="134">
        <v>0.15</v>
      </c>
      <c r="L8" s="30">
        <f>E8-B8</f>
        <v>33976</v>
      </c>
      <c r="M8" s="31">
        <f>(E8-B8)/B8</f>
        <v>0.51469429800642308</v>
      </c>
    </row>
    <row r="9" spans="1:13">
      <c r="A9" s="32" t="s">
        <v>11</v>
      </c>
      <c r="B9" s="33">
        <v>95728</v>
      </c>
      <c r="C9" s="33">
        <v>102684</v>
      </c>
      <c r="D9" s="33">
        <v>111133</v>
      </c>
      <c r="E9" s="33">
        <v>120406</v>
      </c>
      <c r="F9" s="33">
        <v>6956</v>
      </c>
      <c r="G9" s="138">
        <v>7.2999999999999995E-2</v>
      </c>
      <c r="H9" s="33">
        <v>8449</v>
      </c>
      <c r="I9" s="138">
        <v>8.2000000000000003E-2</v>
      </c>
      <c r="J9" s="34">
        <f t="shared" ref="J9:J10" si="0">E9-D9</f>
        <v>9273</v>
      </c>
      <c r="K9" s="135">
        <v>8.3000000000000004E-2</v>
      </c>
      <c r="L9" s="35">
        <f t="shared" ref="L9:L10" si="1">E9-B9</f>
        <v>24678</v>
      </c>
      <c r="M9" s="36">
        <f t="shared" ref="M9:M10" si="2">(E9-B9)/B9</f>
        <v>0.25779291325422027</v>
      </c>
    </row>
    <row r="10" spans="1:13" ht="15.75" thickBot="1">
      <c r="A10" s="37" t="s">
        <v>12</v>
      </c>
      <c r="B10" s="38">
        <v>14784</v>
      </c>
      <c r="C10" s="38">
        <v>17063</v>
      </c>
      <c r="D10" s="38">
        <v>18941</v>
      </c>
      <c r="E10" s="38">
        <v>20424</v>
      </c>
      <c r="F10" s="38">
        <v>2279</v>
      </c>
      <c r="G10" s="141">
        <v>0.154</v>
      </c>
      <c r="H10" s="38">
        <v>1878</v>
      </c>
      <c r="I10" s="139">
        <v>0.11</v>
      </c>
      <c r="J10" s="39">
        <f t="shared" si="0"/>
        <v>1483</v>
      </c>
      <c r="K10" s="136">
        <v>7.8E-2</v>
      </c>
      <c r="L10" s="40">
        <f t="shared" si="1"/>
        <v>5640</v>
      </c>
      <c r="M10" s="41">
        <f t="shared" si="2"/>
        <v>0.3814935064935065</v>
      </c>
    </row>
    <row r="11" spans="1:13">
      <c r="A11" s="4"/>
      <c r="B11" s="2"/>
      <c r="C11" s="2"/>
      <c r="D11" s="2"/>
      <c r="E11" s="2"/>
      <c r="F11" s="2"/>
      <c r="G11" s="3"/>
      <c r="H11" s="2"/>
      <c r="I11" s="3"/>
      <c r="J11" s="1"/>
      <c r="K11" s="1"/>
    </row>
    <row r="12" spans="1:13">
      <c r="A12" s="5" t="s">
        <v>13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>
      <c r="A13" s="7" t="s">
        <v>14</v>
      </c>
    </row>
    <row r="14" spans="1:13">
      <c r="A14" s="239"/>
      <c r="B14" s="239"/>
      <c r="C14" s="239"/>
      <c r="D14" s="239"/>
      <c r="E14" s="239"/>
    </row>
    <row r="15" spans="1:13">
      <c r="A15" s="239" t="s">
        <v>15</v>
      </c>
      <c r="B15" s="239"/>
      <c r="C15" s="239"/>
      <c r="D15" s="239"/>
      <c r="E15" s="239"/>
    </row>
    <row r="16" spans="1:13">
      <c r="A16" s="239" t="s">
        <v>16</v>
      </c>
      <c r="B16" s="239"/>
      <c r="C16" s="239"/>
      <c r="D16" s="239"/>
      <c r="E16" s="239"/>
    </row>
    <row r="17" spans="1:5" ht="15.75" thickBot="1">
      <c r="A17" s="239" t="s">
        <v>17</v>
      </c>
      <c r="B17" s="239"/>
      <c r="C17" s="239"/>
      <c r="D17" s="239"/>
      <c r="E17" s="239"/>
    </row>
    <row r="18" spans="1:5">
      <c r="A18" s="230" t="s">
        <v>18</v>
      </c>
      <c r="B18" s="232">
        <v>2000</v>
      </c>
      <c r="C18" s="232">
        <v>2010</v>
      </c>
      <c r="D18" s="232" t="s">
        <v>6</v>
      </c>
      <c r="E18" s="234"/>
    </row>
    <row r="19" spans="1:5">
      <c r="A19" s="231"/>
      <c r="B19" s="233"/>
      <c r="C19" s="233"/>
      <c r="D19" s="209" t="s">
        <v>8</v>
      </c>
      <c r="E19" s="210" t="s">
        <v>9</v>
      </c>
    </row>
    <row r="20" spans="1:5">
      <c r="A20" s="10" t="s">
        <v>11</v>
      </c>
      <c r="B20" s="211">
        <v>111113</v>
      </c>
      <c r="C20" s="211">
        <v>120406</v>
      </c>
      <c r="D20" s="211">
        <f>C20-B20</f>
        <v>9293</v>
      </c>
      <c r="E20" s="212">
        <f>D20/B20</f>
        <v>8.3635578195170687E-2</v>
      </c>
    </row>
    <row r="21" spans="1:5">
      <c r="A21" s="13" t="s">
        <v>19</v>
      </c>
      <c r="B21" s="51">
        <v>152</v>
      </c>
      <c r="C21" s="51">
        <v>162</v>
      </c>
      <c r="D21" s="51">
        <f>C21-B21</f>
        <v>10</v>
      </c>
      <c r="E21" s="31">
        <f t="shared" ref="E21:E60" si="3">D21/B21</f>
        <v>6.5789473684210523E-2</v>
      </c>
    </row>
    <row r="22" spans="1:5">
      <c r="A22" s="16" t="s">
        <v>20</v>
      </c>
      <c r="B22" s="50">
        <v>1069</v>
      </c>
      <c r="C22" s="50">
        <v>1146</v>
      </c>
      <c r="D22" s="50">
        <f t="shared" ref="D22:D60" si="4">C22-B22</f>
        <v>77</v>
      </c>
      <c r="E22" s="36">
        <f t="shared" si="3"/>
        <v>7.2029934518241343E-2</v>
      </c>
    </row>
    <row r="23" spans="1:5">
      <c r="A23" s="13" t="s">
        <v>21</v>
      </c>
      <c r="B23" s="51">
        <v>337</v>
      </c>
      <c r="C23" s="51">
        <v>364</v>
      </c>
      <c r="D23" s="51">
        <f t="shared" si="4"/>
        <v>27</v>
      </c>
      <c r="E23" s="31">
        <f t="shared" si="3"/>
        <v>8.0118694362017809E-2</v>
      </c>
    </row>
    <row r="24" spans="1:5">
      <c r="A24" s="16" t="s">
        <v>22</v>
      </c>
      <c r="B24" s="50">
        <v>9481</v>
      </c>
      <c r="C24" s="50">
        <v>10267</v>
      </c>
      <c r="D24" s="50">
        <f t="shared" si="4"/>
        <v>786</v>
      </c>
      <c r="E24" s="36">
        <f t="shared" si="3"/>
        <v>8.2902647400063284E-2</v>
      </c>
    </row>
    <row r="25" spans="1:5">
      <c r="A25" s="13" t="s">
        <v>23</v>
      </c>
      <c r="B25" s="51">
        <v>2043</v>
      </c>
      <c r="C25" s="51">
        <v>2339</v>
      </c>
      <c r="D25" s="51">
        <f t="shared" si="4"/>
        <v>296</v>
      </c>
      <c r="E25" s="31">
        <f t="shared" si="3"/>
        <v>0.14488497307880568</v>
      </c>
    </row>
    <row r="26" spans="1:5">
      <c r="A26" s="16" t="s">
        <v>24</v>
      </c>
      <c r="B26" s="50">
        <v>617</v>
      </c>
      <c r="C26" s="50">
        <v>697</v>
      </c>
      <c r="D26" s="50">
        <f t="shared" si="4"/>
        <v>80</v>
      </c>
      <c r="E26" s="36">
        <f t="shared" si="3"/>
        <v>0.12965964343598055</v>
      </c>
    </row>
    <row r="27" spans="1:5">
      <c r="A27" s="13" t="s">
        <v>25</v>
      </c>
      <c r="B27" s="51">
        <v>331</v>
      </c>
      <c r="C27" s="51">
        <v>346</v>
      </c>
      <c r="D27" s="51">
        <f t="shared" si="4"/>
        <v>15</v>
      </c>
      <c r="E27" s="31">
        <f t="shared" si="3"/>
        <v>4.5317220543806644E-2</v>
      </c>
    </row>
    <row r="28" spans="1:5">
      <c r="A28" s="16" t="s">
        <v>26</v>
      </c>
      <c r="B28" s="50">
        <v>419</v>
      </c>
      <c r="C28" s="50">
        <v>389</v>
      </c>
      <c r="D28" s="50">
        <f t="shared" si="4"/>
        <v>-30</v>
      </c>
      <c r="E28" s="36">
        <f t="shared" si="3"/>
        <v>-7.1599045346062054E-2</v>
      </c>
    </row>
    <row r="29" spans="1:5">
      <c r="A29" s="13" t="s">
        <v>27</v>
      </c>
      <c r="B29" s="51">
        <v>1327</v>
      </c>
      <c r="C29" s="51">
        <v>1524</v>
      </c>
      <c r="D29" s="51">
        <f t="shared" si="4"/>
        <v>197</v>
      </c>
      <c r="E29" s="31">
        <f t="shared" si="3"/>
        <v>0.14845516201959308</v>
      </c>
    </row>
    <row r="30" spans="1:5">
      <c r="A30" s="16" t="s">
        <v>28</v>
      </c>
      <c r="B30" s="50">
        <v>24314</v>
      </c>
      <c r="C30" s="50">
        <v>24269</v>
      </c>
      <c r="D30" s="50">
        <f t="shared" si="4"/>
        <v>-45</v>
      </c>
      <c r="E30" s="36">
        <f t="shared" si="3"/>
        <v>-1.8507855556469525E-3</v>
      </c>
    </row>
    <row r="31" spans="1:5">
      <c r="A31" s="19" t="s">
        <v>29</v>
      </c>
      <c r="B31" s="51">
        <v>1373</v>
      </c>
      <c r="C31" s="51">
        <v>1273</v>
      </c>
      <c r="D31" s="51">
        <f t="shared" si="4"/>
        <v>-100</v>
      </c>
      <c r="E31" s="31">
        <f t="shared" si="3"/>
        <v>-7.2833211944646759E-2</v>
      </c>
    </row>
    <row r="32" spans="1:5">
      <c r="A32" s="16" t="s">
        <v>30</v>
      </c>
      <c r="B32" s="50">
        <v>1953</v>
      </c>
      <c r="C32" s="50">
        <v>2050</v>
      </c>
      <c r="D32" s="50">
        <f t="shared" si="4"/>
        <v>97</v>
      </c>
      <c r="E32" s="36">
        <f t="shared" si="3"/>
        <v>4.9667178699436765E-2</v>
      </c>
    </row>
    <row r="33" spans="1:5">
      <c r="A33" s="13" t="s">
        <v>31</v>
      </c>
      <c r="B33" s="51">
        <v>679</v>
      </c>
      <c r="C33" s="51">
        <v>801</v>
      </c>
      <c r="D33" s="51">
        <f t="shared" si="4"/>
        <v>122</v>
      </c>
      <c r="E33" s="31">
        <f t="shared" si="3"/>
        <v>0.1796759941089838</v>
      </c>
    </row>
    <row r="34" spans="1:5">
      <c r="A34" s="16" t="s">
        <v>32</v>
      </c>
      <c r="B34" s="50">
        <v>146</v>
      </c>
      <c r="C34" s="50">
        <v>190</v>
      </c>
      <c r="D34" s="50">
        <f t="shared" si="4"/>
        <v>44</v>
      </c>
      <c r="E34" s="36">
        <f t="shared" si="3"/>
        <v>0.30136986301369861</v>
      </c>
    </row>
    <row r="35" spans="1:5">
      <c r="A35" s="19" t="s">
        <v>33</v>
      </c>
      <c r="B35" s="51">
        <v>2095</v>
      </c>
      <c r="C35" s="51">
        <v>2146</v>
      </c>
      <c r="D35" s="51">
        <f t="shared" si="4"/>
        <v>51</v>
      </c>
      <c r="E35" s="31">
        <f t="shared" si="3"/>
        <v>2.4343675417661099E-2</v>
      </c>
    </row>
    <row r="36" spans="1:5">
      <c r="A36" s="16" t="s">
        <v>34</v>
      </c>
      <c r="B36" s="50">
        <v>19606</v>
      </c>
      <c r="C36" s="50">
        <v>21178</v>
      </c>
      <c r="D36" s="50">
        <f t="shared" si="4"/>
        <v>1572</v>
      </c>
      <c r="E36" s="36">
        <f t="shared" si="3"/>
        <v>8.0179536876466381E-2</v>
      </c>
    </row>
    <row r="37" spans="1:5">
      <c r="A37" s="13" t="s">
        <v>35</v>
      </c>
      <c r="B37" s="51">
        <v>3124</v>
      </c>
      <c r="C37" s="51">
        <v>3403</v>
      </c>
      <c r="D37" s="51">
        <f t="shared" si="4"/>
        <v>279</v>
      </c>
      <c r="E37" s="31">
        <f t="shared" si="3"/>
        <v>8.9308578745198458E-2</v>
      </c>
    </row>
    <row r="38" spans="1:5">
      <c r="A38" s="16" t="s">
        <v>36</v>
      </c>
      <c r="B38" s="50">
        <v>925</v>
      </c>
      <c r="C38" s="50">
        <v>921</v>
      </c>
      <c r="D38" s="50">
        <f t="shared" si="4"/>
        <v>-4</v>
      </c>
      <c r="E38" s="36">
        <f t="shared" si="3"/>
        <v>-4.3243243243243244E-3</v>
      </c>
    </row>
    <row r="39" spans="1:5">
      <c r="A39" s="13" t="s">
        <v>37</v>
      </c>
      <c r="B39" s="51">
        <v>371</v>
      </c>
      <c r="C39" s="51">
        <v>538</v>
      </c>
      <c r="D39" s="51">
        <f t="shared" si="4"/>
        <v>167</v>
      </c>
      <c r="E39" s="31">
        <f t="shared" si="3"/>
        <v>0.45013477088948789</v>
      </c>
    </row>
    <row r="40" spans="1:5">
      <c r="A40" s="16" t="s">
        <v>38</v>
      </c>
      <c r="B40" s="50">
        <v>1988</v>
      </c>
      <c r="C40" s="50">
        <v>2208</v>
      </c>
      <c r="D40" s="50">
        <f t="shared" si="4"/>
        <v>220</v>
      </c>
      <c r="E40" s="36">
        <f t="shared" si="3"/>
        <v>0.11066398390342053</v>
      </c>
    </row>
    <row r="41" spans="1:5">
      <c r="A41" s="13" t="s">
        <v>39</v>
      </c>
      <c r="B41" s="51">
        <v>4387</v>
      </c>
      <c r="C41" s="51">
        <v>4411</v>
      </c>
      <c r="D41" s="51">
        <f t="shared" si="4"/>
        <v>24</v>
      </c>
      <c r="E41" s="31">
        <f t="shared" si="3"/>
        <v>5.4707089126966035E-3</v>
      </c>
    </row>
    <row r="42" spans="1:5">
      <c r="A42" s="16" t="s">
        <v>40</v>
      </c>
      <c r="B42" s="50">
        <v>231</v>
      </c>
      <c r="C42" s="50">
        <v>272</v>
      </c>
      <c r="D42" s="50">
        <f t="shared" si="4"/>
        <v>41</v>
      </c>
      <c r="E42" s="36">
        <f t="shared" si="3"/>
        <v>0.1774891774891775</v>
      </c>
    </row>
    <row r="43" spans="1:5">
      <c r="A43" s="13" t="s">
        <v>41</v>
      </c>
      <c r="B43" s="51">
        <v>1315</v>
      </c>
      <c r="C43" s="51">
        <v>1361</v>
      </c>
      <c r="D43" s="51">
        <f t="shared" si="4"/>
        <v>46</v>
      </c>
      <c r="E43" s="31">
        <f t="shared" si="3"/>
        <v>3.4980988593155897E-2</v>
      </c>
    </row>
    <row r="44" spans="1:5">
      <c r="A44" s="16" t="s">
        <v>42</v>
      </c>
      <c r="B44" s="50">
        <v>703</v>
      </c>
      <c r="C44" s="50">
        <v>698</v>
      </c>
      <c r="D44" s="50">
        <f t="shared" si="4"/>
        <v>-5</v>
      </c>
      <c r="E44" s="36">
        <f t="shared" si="3"/>
        <v>-7.1123755334281651E-3</v>
      </c>
    </row>
    <row r="45" spans="1:5">
      <c r="A45" s="13" t="s">
        <v>43</v>
      </c>
      <c r="B45" s="51">
        <v>1398</v>
      </c>
      <c r="C45" s="51">
        <v>1393</v>
      </c>
      <c r="D45" s="51">
        <f t="shared" si="4"/>
        <v>-5</v>
      </c>
      <c r="E45" s="31">
        <f t="shared" si="3"/>
        <v>-3.5765379113018598E-3</v>
      </c>
    </row>
    <row r="46" spans="1:5">
      <c r="A46" s="16" t="s">
        <v>44</v>
      </c>
      <c r="B46" s="50">
        <v>139</v>
      </c>
      <c r="C46" s="50">
        <v>138</v>
      </c>
      <c r="D46" s="50">
        <f t="shared" si="4"/>
        <v>-1</v>
      </c>
      <c r="E46" s="36">
        <f t="shared" si="3"/>
        <v>-7.1942446043165471E-3</v>
      </c>
    </row>
    <row r="47" spans="1:5">
      <c r="A47" s="13" t="s">
        <v>45</v>
      </c>
      <c r="B47" s="51">
        <v>79</v>
      </c>
      <c r="C47" s="51">
        <v>114</v>
      </c>
      <c r="D47" s="51">
        <f t="shared" si="4"/>
        <v>35</v>
      </c>
      <c r="E47" s="31">
        <f t="shared" si="3"/>
        <v>0.44303797468354428</v>
      </c>
    </row>
    <row r="48" spans="1:5">
      <c r="A48" s="16" t="s">
        <v>46</v>
      </c>
      <c r="B48" s="50">
        <v>415</v>
      </c>
      <c r="C48" s="50">
        <v>427</v>
      </c>
      <c r="D48" s="50">
        <f t="shared" si="4"/>
        <v>12</v>
      </c>
      <c r="E48" s="36">
        <f t="shared" si="3"/>
        <v>2.891566265060241E-2</v>
      </c>
    </row>
    <row r="49" spans="1:5">
      <c r="A49" s="13" t="s">
        <v>47</v>
      </c>
      <c r="B49" s="51">
        <v>75</v>
      </c>
      <c r="C49" s="51">
        <v>105</v>
      </c>
      <c r="D49" s="51">
        <f t="shared" si="4"/>
        <v>30</v>
      </c>
      <c r="E49" s="31">
        <f t="shared" si="3"/>
        <v>0.4</v>
      </c>
    </row>
    <row r="50" spans="1:5">
      <c r="A50" s="16" t="s">
        <v>48</v>
      </c>
      <c r="B50" s="50">
        <v>1772</v>
      </c>
      <c r="C50" s="50">
        <v>2527</v>
      </c>
      <c r="D50" s="50">
        <f t="shared" si="4"/>
        <v>755</v>
      </c>
      <c r="E50" s="36">
        <f t="shared" si="3"/>
        <v>0.42607223476297967</v>
      </c>
    </row>
    <row r="51" spans="1:5">
      <c r="A51" s="13" t="s">
        <v>49</v>
      </c>
      <c r="B51" s="51">
        <v>2533</v>
      </c>
      <c r="C51" s="51">
        <v>2606</v>
      </c>
      <c r="D51" s="51">
        <f t="shared" si="4"/>
        <v>73</v>
      </c>
      <c r="E51" s="31">
        <f t="shared" si="3"/>
        <v>2.8819581523884721E-2</v>
      </c>
    </row>
    <row r="52" spans="1:5">
      <c r="A52" s="16" t="s">
        <v>50</v>
      </c>
      <c r="B52" s="50">
        <v>9593</v>
      </c>
      <c r="C52" s="50">
        <v>11586</v>
      </c>
      <c r="D52" s="50">
        <f t="shared" si="4"/>
        <v>1993</v>
      </c>
      <c r="E52" s="36">
        <f t="shared" si="3"/>
        <v>0.20775565516522465</v>
      </c>
    </row>
    <row r="53" spans="1:5">
      <c r="A53" s="13" t="s">
        <v>51</v>
      </c>
      <c r="B53" s="51">
        <v>9068</v>
      </c>
      <c r="C53" s="51">
        <v>9736</v>
      </c>
      <c r="D53" s="51">
        <f t="shared" si="4"/>
        <v>668</v>
      </c>
      <c r="E53" s="31">
        <f t="shared" si="3"/>
        <v>7.3665637406263779E-2</v>
      </c>
    </row>
    <row r="54" spans="1:5">
      <c r="A54" s="16" t="s">
        <v>52</v>
      </c>
      <c r="B54" s="50">
        <v>1528</v>
      </c>
      <c r="C54" s="50">
        <v>1713</v>
      </c>
      <c r="D54" s="50">
        <f t="shared" si="4"/>
        <v>185</v>
      </c>
      <c r="E54" s="36">
        <f t="shared" si="3"/>
        <v>0.12107329842931937</v>
      </c>
    </row>
    <row r="55" spans="1:5">
      <c r="A55" s="13" t="s">
        <v>53</v>
      </c>
      <c r="B55" s="51">
        <v>787</v>
      </c>
      <c r="C55" s="51">
        <v>929</v>
      </c>
      <c r="D55" s="51">
        <f t="shared" si="4"/>
        <v>142</v>
      </c>
      <c r="E55" s="31">
        <f t="shared" si="3"/>
        <v>0.18043202033036848</v>
      </c>
    </row>
    <row r="56" spans="1:5">
      <c r="A56" s="16" t="s">
        <v>54</v>
      </c>
      <c r="B56" s="50">
        <v>426</v>
      </c>
      <c r="C56" s="50">
        <v>493</v>
      </c>
      <c r="D56" s="50">
        <f t="shared" si="4"/>
        <v>67</v>
      </c>
      <c r="E56" s="36">
        <f t="shared" si="3"/>
        <v>0.15727699530516431</v>
      </c>
    </row>
    <row r="57" spans="1:5">
      <c r="A57" s="13" t="s">
        <v>55</v>
      </c>
      <c r="B57" s="51">
        <v>2584</v>
      </c>
      <c r="C57" s="51">
        <v>3931</v>
      </c>
      <c r="D57" s="51">
        <f t="shared" si="4"/>
        <v>1347</v>
      </c>
      <c r="E57" s="31">
        <f t="shared" si="3"/>
        <v>0.52128482972136225</v>
      </c>
    </row>
    <row r="58" spans="1:5">
      <c r="A58" s="16" t="s">
        <v>56</v>
      </c>
      <c r="B58" s="50">
        <v>530</v>
      </c>
      <c r="C58" s="50">
        <v>560</v>
      </c>
      <c r="D58" s="50">
        <f t="shared" si="4"/>
        <v>30</v>
      </c>
      <c r="E58" s="36">
        <f t="shared" si="3"/>
        <v>5.6603773584905662E-2</v>
      </c>
    </row>
    <row r="59" spans="1:5">
      <c r="A59" s="13" t="s">
        <v>57</v>
      </c>
      <c r="B59" s="51">
        <v>504</v>
      </c>
      <c r="C59" s="51">
        <v>516</v>
      </c>
      <c r="D59" s="51">
        <f t="shared" si="4"/>
        <v>12</v>
      </c>
      <c r="E59" s="31">
        <f t="shared" si="3"/>
        <v>2.3809523809523808E-2</v>
      </c>
    </row>
    <row r="60" spans="1:5" ht="15.75" thickBot="1">
      <c r="A60" s="23" t="s">
        <v>58</v>
      </c>
      <c r="B60" s="93">
        <v>716</v>
      </c>
      <c r="C60" s="93">
        <v>679</v>
      </c>
      <c r="D60" s="93">
        <f t="shared" si="4"/>
        <v>-37</v>
      </c>
      <c r="E60" s="213">
        <f t="shared" si="3"/>
        <v>-5.1675977653631286E-2</v>
      </c>
    </row>
    <row r="62" spans="1:5">
      <c r="A62" s="214" t="s">
        <v>59</v>
      </c>
    </row>
  </sheetData>
  <mergeCells count="20">
    <mergeCell ref="A1:K1"/>
    <mergeCell ref="A2:K2"/>
    <mergeCell ref="A3:K3"/>
    <mergeCell ref="A5:A7"/>
    <mergeCell ref="B5:B7"/>
    <mergeCell ref="C5:C7"/>
    <mergeCell ref="D5:D7"/>
    <mergeCell ref="E5:E7"/>
    <mergeCell ref="F5:G6"/>
    <mergeCell ref="J5:K6"/>
    <mergeCell ref="A18:A19"/>
    <mergeCell ref="B18:B19"/>
    <mergeCell ref="C18:C19"/>
    <mergeCell ref="D18:E18"/>
    <mergeCell ref="L5:M6"/>
    <mergeCell ref="H5:I6"/>
    <mergeCell ref="A15:E15"/>
    <mergeCell ref="A16:E16"/>
    <mergeCell ref="A17:E17"/>
    <mergeCell ref="A14:E14"/>
  </mergeCells>
  <hyperlinks>
    <hyperlink ref="A13" r:id="rId1" xr:uid="{00000000-0004-0000-0000-000000000000}"/>
  </hyperlinks>
  <pageMargins left="0.7" right="0.7" top="0.75" bottom="0.75" header="0.3" footer="0.3"/>
  <pageSetup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51"/>
  <sheetViews>
    <sheetView workbookViewId="0">
      <selection activeCell="A2" sqref="A2:XFD2"/>
    </sheetView>
  </sheetViews>
  <sheetFormatPr defaultRowHeight="15"/>
  <cols>
    <col min="1" max="1" width="21.28515625" customWidth="1"/>
  </cols>
  <sheetData>
    <row r="1" spans="1:17">
      <c r="A1" s="240" t="s">
        <v>155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</row>
    <row r="2" spans="1:17" ht="15.75" thickBot="1">
      <c r="A2" s="279" t="s">
        <v>156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</row>
    <row r="3" spans="1:17">
      <c r="A3" s="230" t="s">
        <v>157</v>
      </c>
      <c r="B3" s="235">
        <v>2001</v>
      </c>
      <c r="C3" s="235">
        <v>2002</v>
      </c>
      <c r="D3" s="235">
        <v>2003</v>
      </c>
      <c r="E3" s="235">
        <v>2004</v>
      </c>
      <c r="F3" s="235">
        <v>2005</v>
      </c>
      <c r="G3" s="235">
        <v>2006</v>
      </c>
      <c r="H3" s="235">
        <v>2007</v>
      </c>
      <c r="I3" s="235">
        <v>2008</v>
      </c>
      <c r="J3" s="235">
        <v>2009</v>
      </c>
      <c r="K3" s="235">
        <v>2010</v>
      </c>
      <c r="L3" s="235">
        <v>2011</v>
      </c>
      <c r="M3" s="235">
        <v>2012</v>
      </c>
      <c r="N3" s="235">
        <v>2013</v>
      </c>
      <c r="O3" s="235">
        <v>2014</v>
      </c>
      <c r="P3" s="235">
        <v>2015</v>
      </c>
      <c r="Q3" s="236" t="s">
        <v>62</v>
      </c>
    </row>
    <row r="4" spans="1:17">
      <c r="A4" s="231"/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8"/>
    </row>
    <row r="5" spans="1:17" s="8" customFormat="1">
      <c r="A5" s="10" t="s">
        <v>11</v>
      </c>
      <c r="B5" s="45">
        <v>1016</v>
      </c>
      <c r="C5" s="45">
        <v>892</v>
      </c>
      <c r="D5" s="45">
        <v>1313</v>
      </c>
      <c r="E5" s="45">
        <v>1028</v>
      </c>
      <c r="F5" s="45">
        <v>1190</v>
      </c>
      <c r="G5" s="45">
        <v>850</v>
      </c>
      <c r="H5" s="45">
        <v>843</v>
      </c>
      <c r="I5" s="45">
        <v>592</v>
      </c>
      <c r="J5" s="45">
        <v>605</v>
      </c>
      <c r="K5" s="45">
        <v>680</v>
      </c>
      <c r="L5" s="45">
        <v>465</v>
      </c>
      <c r="M5" s="45">
        <v>812</v>
      </c>
      <c r="N5" s="45">
        <v>510</v>
      </c>
      <c r="O5" s="45">
        <v>518</v>
      </c>
      <c r="P5" s="45">
        <v>656</v>
      </c>
      <c r="Q5" s="94">
        <f>SUM(B5:P5)</f>
        <v>11970</v>
      </c>
    </row>
    <row r="6" spans="1:17">
      <c r="A6" s="13" t="s">
        <v>75</v>
      </c>
      <c r="B6" s="51">
        <v>0</v>
      </c>
      <c r="C6" s="51">
        <v>4</v>
      </c>
      <c r="D6" s="51">
        <v>0</v>
      </c>
      <c r="E6" s="51">
        <v>3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1</v>
      </c>
      <c r="N6" s="51">
        <v>0</v>
      </c>
      <c r="O6" s="51">
        <v>0</v>
      </c>
      <c r="P6" s="51">
        <v>0</v>
      </c>
      <c r="Q6" s="94">
        <f t="shared" ref="Q6:Q45" si="0">SUM(B6:P6)</f>
        <v>8</v>
      </c>
    </row>
    <row r="7" spans="1:17">
      <c r="A7" s="16" t="s">
        <v>76</v>
      </c>
      <c r="B7" s="50">
        <v>9</v>
      </c>
      <c r="C7" s="50">
        <v>7</v>
      </c>
      <c r="D7" s="50">
        <v>11</v>
      </c>
      <c r="E7" s="50">
        <v>33</v>
      </c>
      <c r="F7" s="50">
        <v>39</v>
      </c>
      <c r="G7" s="50">
        <v>15</v>
      </c>
      <c r="H7" s="50">
        <v>9</v>
      </c>
      <c r="I7" s="50">
        <v>4</v>
      </c>
      <c r="J7" s="50">
        <v>6</v>
      </c>
      <c r="K7" s="50">
        <v>6</v>
      </c>
      <c r="L7" s="50">
        <v>9</v>
      </c>
      <c r="M7" s="50">
        <v>3</v>
      </c>
      <c r="N7" s="50">
        <v>2</v>
      </c>
      <c r="O7" s="50">
        <v>6</v>
      </c>
      <c r="P7" s="50">
        <v>8</v>
      </c>
      <c r="Q7" s="94">
        <f t="shared" si="0"/>
        <v>167</v>
      </c>
    </row>
    <row r="8" spans="1:17">
      <c r="A8" s="13" t="s">
        <v>77</v>
      </c>
      <c r="B8" s="51">
        <v>4</v>
      </c>
      <c r="C8" s="51">
        <v>4</v>
      </c>
      <c r="D8" s="51">
        <v>4</v>
      </c>
      <c r="E8" s="51"/>
      <c r="F8" s="51">
        <v>1</v>
      </c>
      <c r="G8" s="51">
        <v>2</v>
      </c>
      <c r="H8" s="51">
        <v>0</v>
      </c>
      <c r="I8" s="51">
        <v>2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2</v>
      </c>
      <c r="P8" s="51">
        <v>0</v>
      </c>
      <c r="Q8" s="94">
        <f t="shared" si="0"/>
        <v>19</v>
      </c>
    </row>
    <row r="9" spans="1:17">
      <c r="A9" s="16" t="s">
        <v>78</v>
      </c>
      <c r="B9" s="50">
        <v>109</v>
      </c>
      <c r="C9" s="50">
        <v>134</v>
      </c>
      <c r="D9" s="50">
        <v>117</v>
      </c>
      <c r="E9" s="50">
        <v>111</v>
      </c>
      <c r="F9" s="50">
        <v>113</v>
      </c>
      <c r="G9" s="50">
        <v>63</v>
      </c>
      <c r="H9" s="50">
        <v>40</v>
      </c>
      <c r="I9" s="50">
        <v>34</v>
      </c>
      <c r="J9" s="50">
        <v>39</v>
      </c>
      <c r="K9" s="50">
        <v>45</v>
      </c>
      <c r="L9" s="50">
        <v>44</v>
      </c>
      <c r="M9" s="50">
        <v>58</v>
      </c>
      <c r="N9" s="50">
        <v>40</v>
      </c>
      <c r="O9" s="50">
        <v>32</v>
      </c>
      <c r="P9" s="50">
        <v>38</v>
      </c>
      <c r="Q9" s="94">
        <f t="shared" si="0"/>
        <v>1017</v>
      </c>
    </row>
    <row r="10" spans="1:17">
      <c r="A10" s="13" t="s">
        <v>79</v>
      </c>
      <c r="B10" s="51">
        <v>37</v>
      </c>
      <c r="C10" s="51">
        <v>27</v>
      </c>
      <c r="D10" s="51">
        <v>29</v>
      </c>
      <c r="E10" s="51">
        <v>14</v>
      </c>
      <c r="F10" s="51">
        <v>33</v>
      </c>
      <c r="G10" s="51">
        <v>64</v>
      </c>
      <c r="H10" s="51">
        <v>60</v>
      </c>
      <c r="I10" s="51">
        <v>26</v>
      </c>
      <c r="J10" s="51">
        <v>33</v>
      </c>
      <c r="K10" s="51">
        <v>30</v>
      </c>
      <c r="L10" s="51">
        <v>11</v>
      </c>
      <c r="M10" s="51">
        <v>20</v>
      </c>
      <c r="N10" s="51">
        <v>17</v>
      </c>
      <c r="O10" s="51">
        <v>10</v>
      </c>
      <c r="P10" s="51">
        <v>5</v>
      </c>
      <c r="Q10" s="94">
        <f t="shared" si="0"/>
        <v>416</v>
      </c>
    </row>
    <row r="11" spans="1:17">
      <c r="A11" s="16" t="s">
        <v>80</v>
      </c>
      <c r="B11" s="50">
        <v>0</v>
      </c>
      <c r="C11" s="50">
        <v>0</v>
      </c>
      <c r="D11" s="50">
        <v>0</v>
      </c>
      <c r="E11" s="50">
        <v>1</v>
      </c>
      <c r="F11" s="50">
        <v>0</v>
      </c>
      <c r="G11" s="50">
        <v>0</v>
      </c>
      <c r="H11" s="50">
        <v>0</v>
      </c>
      <c r="I11" s="50">
        <v>2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1</v>
      </c>
      <c r="P11" s="50">
        <v>0</v>
      </c>
      <c r="Q11" s="94">
        <f t="shared" si="0"/>
        <v>4</v>
      </c>
    </row>
    <row r="12" spans="1:17">
      <c r="A12" s="13" t="s">
        <v>81</v>
      </c>
      <c r="B12" s="51">
        <v>6</v>
      </c>
      <c r="C12" s="51">
        <v>0</v>
      </c>
      <c r="D12" s="51">
        <v>9</v>
      </c>
      <c r="E12" s="51">
        <v>0</v>
      </c>
      <c r="F12" s="51">
        <v>2</v>
      </c>
      <c r="G12" s="51">
        <v>2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1</v>
      </c>
      <c r="O12" s="51">
        <v>0</v>
      </c>
      <c r="P12" s="51">
        <v>0</v>
      </c>
      <c r="Q12" s="94">
        <f t="shared" si="0"/>
        <v>20</v>
      </c>
    </row>
    <row r="13" spans="1:17">
      <c r="A13" s="16" t="s">
        <v>82</v>
      </c>
      <c r="B13" s="50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1</v>
      </c>
      <c r="I13" s="50">
        <v>0</v>
      </c>
      <c r="J13" s="50">
        <v>0</v>
      </c>
      <c r="K13" s="50">
        <v>0</v>
      </c>
      <c r="L13" s="50">
        <v>0</v>
      </c>
      <c r="M13" s="50">
        <v>1</v>
      </c>
      <c r="N13" s="50">
        <v>0</v>
      </c>
      <c r="O13" s="50">
        <v>0</v>
      </c>
      <c r="P13" s="50">
        <v>0</v>
      </c>
      <c r="Q13" s="94">
        <f t="shared" si="0"/>
        <v>2</v>
      </c>
    </row>
    <row r="14" spans="1:17">
      <c r="A14" s="13" t="s">
        <v>83</v>
      </c>
      <c r="B14" s="51">
        <v>8</v>
      </c>
      <c r="C14" s="51">
        <v>8</v>
      </c>
      <c r="D14" s="51">
        <v>10</v>
      </c>
      <c r="E14" s="51">
        <v>18</v>
      </c>
      <c r="F14" s="51">
        <v>8</v>
      </c>
      <c r="G14" s="51">
        <v>12</v>
      </c>
      <c r="H14" s="51">
        <v>9</v>
      </c>
      <c r="I14" s="51">
        <v>6</v>
      </c>
      <c r="J14" s="51">
        <v>0</v>
      </c>
      <c r="K14" s="51">
        <v>10</v>
      </c>
      <c r="L14" s="51">
        <v>3</v>
      </c>
      <c r="M14" s="51">
        <v>1</v>
      </c>
      <c r="N14" s="51">
        <v>1</v>
      </c>
      <c r="O14" s="51">
        <v>3</v>
      </c>
      <c r="P14" s="51">
        <v>2</v>
      </c>
      <c r="Q14" s="94">
        <f t="shared" si="0"/>
        <v>99</v>
      </c>
    </row>
    <row r="15" spans="1:17">
      <c r="A15" s="16" t="s">
        <v>158</v>
      </c>
      <c r="B15" s="50">
        <v>20</v>
      </c>
      <c r="C15" s="50">
        <v>26</v>
      </c>
      <c r="D15" s="50">
        <v>13</v>
      </c>
      <c r="E15" s="50">
        <v>73</v>
      </c>
      <c r="F15" s="50">
        <v>20</v>
      </c>
      <c r="G15" s="50">
        <v>38</v>
      </c>
      <c r="H15" s="50">
        <v>50</v>
      </c>
      <c r="I15" s="50">
        <v>51</v>
      </c>
      <c r="J15" s="50">
        <v>6</v>
      </c>
      <c r="K15" s="50">
        <v>1</v>
      </c>
      <c r="L15" s="50">
        <v>21</v>
      </c>
      <c r="M15" s="50">
        <v>0</v>
      </c>
      <c r="N15" s="50">
        <v>0</v>
      </c>
      <c r="O15" s="50">
        <v>1</v>
      </c>
      <c r="P15" s="50">
        <v>0</v>
      </c>
      <c r="Q15" s="94">
        <f t="shared" si="0"/>
        <v>320</v>
      </c>
    </row>
    <row r="16" spans="1:17">
      <c r="A16" s="13" t="s">
        <v>84</v>
      </c>
      <c r="B16" s="51">
        <v>2</v>
      </c>
      <c r="C16" s="51">
        <v>0</v>
      </c>
      <c r="D16" s="51">
        <v>2</v>
      </c>
      <c r="E16" s="51">
        <v>1</v>
      </c>
      <c r="F16" s="51">
        <v>1</v>
      </c>
      <c r="G16" s="51">
        <v>6</v>
      </c>
      <c r="H16" s="51">
        <v>1</v>
      </c>
      <c r="I16" s="51">
        <v>1</v>
      </c>
      <c r="J16" s="51">
        <v>34</v>
      </c>
      <c r="K16" s="51">
        <v>1</v>
      </c>
      <c r="L16" s="51">
        <v>0</v>
      </c>
      <c r="M16" s="51">
        <v>0</v>
      </c>
      <c r="N16" s="51">
        <v>0</v>
      </c>
      <c r="O16" s="51">
        <v>5</v>
      </c>
      <c r="P16" s="51">
        <v>0</v>
      </c>
      <c r="Q16" s="94">
        <f t="shared" si="0"/>
        <v>54</v>
      </c>
    </row>
    <row r="17" spans="1:17">
      <c r="A17" s="16" t="s">
        <v>85</v>
      </c>
      <c r="B17" s="50">
        <v>15</v>
      </c>
      <c r="C17" s="50">
        <v>23</v>
      </c>
      <c r="D17" s="50">
        <v>34</v>
      </c>
      <c r="E17" s="50">
        <v>17</v>
      </c>
      <c r="F17" s="50">
        <v>11</v>
      </c>
      <c r="G17" s="50">
        <v>20</v>
      </c>
      <c r="H17" s="50">
        <v>9</v>
      </c>
      <c r="I17" s="50">
        <v>0</v>
      </c>
      <c r="J17" s="50">
        <v>0</v>
      </c>
      <c r="K17" s="50">
        <v>1</v>
      </c>
      <c r="L17" s="50">
        <v>1</v>
      </c>
      <c r="M17" s="50">
        <v>1</v>
      </c>
      <c r="N17" s="50">
        <v>21</v>
      </c>
      <c r="O17" s="50">
        <v>1</v>
      </c>
      <c r="P17" s="50">
        <v>30</v>
      </c>
      <c r="Q17" s="94">
        <f t="shared" si="0"/>
        <v>184</v>
      </c>
    </row>
    <row r="18" spans="1:17">
      <c r="A18" s="13" t="s">
        <v>86</v>
      </c>
      <c r="B18" s="51">
        <v>13</v>
      </c>
      <c r="C18" s="51">
        <v>8</v>
      </c>
      <c r="D18" s="51">
        <v>7</v>
      </c>
      <c r="E18" s="51">
        <v>12</v>
      </c>
      <c r="F18" s="51">
        <v>10</v>
      </c>
      <c r="G18" s="51">
        <v>0</v>
      </c>
      <c r="H18" s="51">
        <v>0</v>
      </c>
      <c r="I18" s="51">
        <v>4</v>
      </c>
      <c r="J18" s="51">
        <v>10</v>
      </c>
      <c r="K18" s="51">
        <v>5</v>
      </c>
      <c r="L18" s="51">
        <v>2</v>
      </c>
      <c r="M18" s="51">
        <v>2</v>
      </c>
      <c r="N18" s="51">
        <v>3</v>
      </c>
      <c r="O18" s="51">
        <v>2</v>
      </c>
      <c r="P18" s="51">
        <v>1</v>
      </c>
      <c r="Q18" s="94">
        <f t="shared" si="0"/>
        <v>79</v>
      </c>
    </row>
    <row r="19" spans="1:17">
      <c r="A19" s="16" t="s">
        <v>87</v>
      </c>
      <c r="B19" s="50">
        <v>1</v>
      </c>
      <c r="C19" s="50">
        <v>0</v>
      </c>
      <c r="D19" s="50">
        <v>3</v>
      </c>
      <c r="E19" s="50">
        <v>1</v>
      </c>
      <c r="F19" s="50">
        <v>1</v>
      </c>
      <c r="G19" s="50">
        <v>3</v>
      </c>
      <c r="H19" s="50">
        <v>0</v>
      </c>
      <c r="I19" s="50">
        <v>1</v>
      </c>
      <c r="J19" s="50">
        <v>3</v>
      </c>
      <c r="K19" s="50">
        <v>2</v>
      </c>
      <c r="L19" s="50">
        <v>1</v>
      </c>
      <c r="M19" s="50">
        <v>1</v>
      </c>
      <c r="N19" s="50">
        <v>0</v>
      </c>
      <c r="O19" s="50">
        <v>0</v>
      </c>
      <c r="P19" s="50">
        <v>1</v>
      </c>
      <c r="Q19" s="94">
        <f t="shared" si="0"/>
        <v>18</v>
      </c>
    </row>
    <row r="20" spans="1:17">
      <c r="A20" s="13" t="s">
        <v>88</v>
      </c>
      <c r="B20" s="51">
        <v>32</v>
      </c>
      <c r="C20" s="51">
        <v>14</v>
      </c>
      <c r="D20" s="51">
        <v>30</v>
      </c>
      <c r="E20" s="51">
        <v>17</v>
      </c>
      <c r="F20" s="51">
        <v>10</v>
      </c>
      <c r="G20" s="51">
        <v>11</v>
      </c>
      <c r="H20" s="51">
        <v>11</v>
      </c>
      <c r="I20" s="51">
        <v>3</v>
      </c>
      <c r="J20" s="51">
        <v>1</v>
      </c>
      <c r="K20" s="51">
        <v>5</v>
      </c>
      <c r="L20" s="51">
        <v>9</v>
      </c>
      <c r="M20" s="51">
        <v>8</v>
      </c>
      <c r="N20" s="51">
        <v>21</v>
      </c>
      <c r="O20" s="51">
        <v>3</v>
      </c>
      <c r="P20" s="51">
        <v>4</v>
      </c>
      <c r="Q20" s="94">
        <f t="shared" si="0"/>
        <v>179</v>
      </c>
    </row>
    <row r="21" spans="1:17">
      <c r="A21" s="16" t="s">
        <v>89</v>
      </c>
      <c r="B21" s="50">
        <v>311</v>
      </c>
      <c r="C21" s="50">
        <v>125</v>
      </c>
      <c r="D21" s="50">
        <v>177</v>
      </c>
      <c r="E21" s="50">
        <v>177</v>
      </c>
      <c r="F21" s="50">
        <v>189</v>
      </c>
      <c r="G21" s="50">
        <v>152</v>
      </c>
      <c r="H21" s="50">
        <v>167</v>
      </c>
      <c r="I21" s="50">
        <v>106</v>
      </c>
      <c r="J21" s="50">
        <v>5</v>
      </c>
      <c r="K21" s="50">
        <v>104</v>
      </c>
      <c r="L21" s="50">
        <v>58</v>
      </c>
      <c r="M21" s="50">
        <v>168</v>
      </c>
      <c r="N21" s="50">
        <v>109</v>
      </c>
      <c r="O21" s="50">
        <v>108</v>
      </c>
      <c r="P21" s="50">
        <v>120</v>
      </c>
      <c r="Q21" s="94">
        <f t="shared" si="0"/>
        <v>2076</v>
      </c>
    </row>
    <row r="22" spans="1:17">
      <c r="A22" s="13" t="s">
        <v>90</v>
      </c>
      <c r="B22" s="51">
        <v>109</v>
      </c>
      <c r="C22" s="51">
        <v>28</v>
      </c>
      <c r="D22" s="51">
        <v>39</v>
      </c>
      <c r="E22" s="51">
        <v>37</v>
      </c>
      <c r="F22" s="51">
        <v>40</v>
      </c>
      <c r="G22" s="51">
        <v>37</v>
      </c>
      <c r="H22" s="51">
        <v>36</v>
      </c>
      <c r="I22" s="51">
        <v>12</v>
      </c>
      <c r="J22" s="51">
        <v>63</v>
      </c>
      <c r="K22" s="51">
        <v>29</v>
      </c>
      <c r="L22" s="51">
        <v>6</v>
      </c>
      <c r="M22" s="51">
        <v>134</v>
      </c>
      <c r="N22" s="51">
        <v>11</v>
      </c>
      <c r="O22" s="51">
        <v>61</v>
      </c>
      <c r="P22" s="51">
        <v>9</v>
      </c>
      <c r="Q22" s="94">
        <f t="shared" si="0"/>
        <v>651</v>
      </c>
    </row>
    <row r="23" spans="1:17">
      <c r="A23" s="16" t="s">
        <v>91</v>
      </c>
      <c r="B23" s="50">
        <v>0</v>
      </c>
      <c r="C23" s="50">
        <v>0</v>
      </c>
      <c r="D23" s="50">
        <v>2</v>
      </c>
      <c r="E23" s="50">
        <v>2</v>
      </c>
      <c r="F23" s="50">
        <v>1</v>
      </c>
      <c r="G23" s="50">
        <v>3</v>
      </c>
      <c r="H23" s="50">
        <v>0</v>
      </c>
      <c r="I23" s="50">
        <v>1</v>
      </c>
      <c r="J23" s="50">
        <v>29</v>
      </c>
      <c r="K23" s="50">
        <v>1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94">
        <f t="shared" si="0"/>
        <v>39</v>
      </c>
    </row>
    <row r="24" spans="1:17">
      <c r="A24" s="13" t="s">
        <v>92</v>
      </c>
      <c r="B24" s="51">
        <v>3</v>
      </c>
      <c r="C24" s="51">
        <v>1</v>
      </c>
      <c r="D24" s="51">
        <v>10</v>
      </c>
      <c r="E24" s="51">
        <v>9</v>
      </c>
      <c r="F24" s="51">
        <v>4</v>
      </c>
      <c r="G24" s="51">
        <v>3</v>
      </c>
      <c r="H24" s="51">
        <v>4</v>
      </c>
      <c r="I24" s="51">
        <v>6</v>
      </c>
      <c r="J24" s="51">
        <v>4</v>
      </c>
      <c r="K24" s="51">
        <v>0</v>
      </c>
      <c r="L24" s="51">
        <v>2</v>
      </c>
      <c r="M24" s="51">
        <v>2</v>
      </c>
      <c r="N24" s="51">
        <v>2</v>
      </c>
      <c r="O24" s="51">
        <v>4</v>
      </c>
      <c r="P24" s="51">
        <v>3</v>
      </c>
      <c r="Q24" s="94">
        <f t="shared" si="0"/>
        <v>57</v>
      </c>
    </row>
    <row r="25" spans="1:17">
      <c r="A25" s="16" t="s">
        <v>93</v>
      </c>
      <c r="B25" s="50">
        <v>17</v>
      </c>
      <c r="C25" s="50">
        <v>19</v>
      </c>
      <c r="D25" s="50">
        <v>34</v>
      </c>
      <c r="E25" s="50">
        <v>23</v>
      </c>
      <c r="F25" s="50">
        <v>19</v>
      </c>
      <c r="G25" s="50">
        <v>27</v>
      </c>
      <c r="H25" s="50">
        <v>12</v>
      </c>
      <c r="I25" s="50">
        <v>8</v>
      </c>
      <c r="J25" s="50">
        <v>3</v>
      </c>
      <c r="K25" s="50">
        <v>9</v>
      </c>
      <c r="L25" s="50">
        <v>10</v>
      </c>
      <c r="M25" s="50">
        <v>10</v>
      </c>
      <c r="N25" s="50">
        <v>7</v>
      </c>
      <c r="O25" s="50">
        <v>8</v>
      </c>
      <c r="P25" s="50">
        <v>11</v>
      </c>
      <c r="Q25" s="94">
        <f t="shared" si="0"/>
        <v>217</v>
      </c>
    </row>
    <row r="26" spans="1:17">
      <c r="A26" s="13" t="s">
        <v>94</v>
      </c>
      <c r="B26" s="51">
        <v>4</v>
      </c>
      <c r="C26" s="51">
        <v>6</v>
      </c>
      <c r="D26" s="51">
        <v>2</v>
      </c>
      <c r="E26" s="51">
        <v>4</v>
      </c>
      <c r="F26" s="51">
        <v>0</v>
      </c>
      <c r="G26" s="51">
        <v>1</v>
      </c>
      <c r="H26" s="51">
        <v>10</v>
      </c>
      <c r="I26" s="51">
        <v>1</v>
      </c>
      <c r="J26" s="51">
        <v>9</v>
      </c>
      <c r="K26" s="51">
        <v>3</v>
      </c>
      <c r="L26" s="51"/>
      <c r="M26" s="51">
        <v>0</v>
      </c>
      <c r="N26" s="51">
        <v>1</v>
      </c>
      <c r="O26" s="51">
        <v>14</v>
      </c>
      <c r="P26" s="51">
        <v>74</v>
      </c>
      <c r="Q26" s="94">
        <f t="shared" si="0"/>
        <v>129</v>
      </c>
    </row>
    <row r="27" spans="1:17">
      <c r="A27" s="16" t="s">
        <v>95</v>
      </c>
      <c r="B27" s="50">
        <v>5</v>
      </c>
      <c r="C27" s="50">
        <v>0</v>
      </c>
      <c r="D27" s="50">
        <v>3</v>
      </c>
      <c r="E27" s="50">
        <v>0</v>
      </c>
      <c r="F27" s="50">
        <v>1</v>
      </c>
      <c r="G27" s="50">
        <v>2</v>
      </c>
      <c r="H27" s="50">
        <v>5</v>
      </c>
      <c r="I27" s="50">
        <v>3</v>
      </c>
      <c r="J27" s="50">
        <v>5</v>
      </c>
      <c r="K27" s="50">
        <v>3</v>
      </c>
      <c r="L27" s="50">
        <v>2</v>
      </c>
      <c r="M27" s="50">
        <v>2</v>
      </c>
      <c r="N27" s="50">
        <v>3</v>
      </c>
      <c r="O27" s="50">
        <v>2</v>
      </c>
      <c r="P27" s="50">
        <v>2</v>
      </c>
      <c r="Q27" s="94">
        <f t="shared" si="0"/>
        <v>38</v>
      </c>
    </row>
    <row r="28" spans="1:17">
      <c r="A28" s="13" t="s">
        <v>96</v>
      </c>
      <c r="B28" s="51">
        <v>2</v>
      </c>
      <c r="C28" s="51">
        <v>0</v>
      </c>
      <c r="D28" s="51">
        <v>3</v>
      </c>
      <c r="E28" s="51">
        <v>7</v>
      </c>
      <c r="F28" s="51">
        <v>1</v>
      </c>
      <c r="G28" s="51">
        <v>1</v>
      </c>
      <c r="H28" s="51">
        <v>0</v>
      </c>
      <c r="I28" s="51">
        <v>1</v>
      </c>
      <c r="J28" s="51">
        <v>0</v>
      </c>
      <c r="K28" s="51">
        <v>0</v>
      </c>
      <c r="L28" s="51">
        <v>0</v>
      </c>
      <c r="M28" s="51">
        <v>0</v>
      </c>
      <c r="N28" s="51">
        <v>1</v>
      </c>
      <c r="O28" s="51">
        <v>1</v>
      </c>
      <c r="P28" s="51">
        <v>2</v>
      </c>
      <c r="Q28" s="94">
        <f t="shared" si="0"/>
        <v>19</v>
      </c>
    </row>
    <row r="29" spans="1:17">
      <c r="A29" s="16" t="s">
        <v>97</v>
      </c>
      <c r="B29" s="50">
        <v>0</v>
      </c>
      <c r="C29" s="50">
        <v>0</v>
      </c>
      <c r="D29" s="50">
        <v>0</v>
      </c>
      <c r="E29" s="50">
        <v>0</v>
      </c>
      <c r="F29" s="50">
        <v>1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1</v>
      </c>
      <c r="N29" s="50">
        <v>0</v>
      </c>
      <c r="O29" s="50">
        <v>0</v>
      </c>
      <c r="P29" s="50">
        <v>0</v>
      </c>
      <c r="Q29" s="94">
        <f t="shared" si="0"/>
        <v>2</v>
      </c>
    </row>
    <row r="30" spans="1:17">
      <c r="A30" s="13" t="s">
        <v>98</v>
      </c>
      <c r="B30" s="51">
        <v>2</v>
      </c>
      <c r="C30" s="51">
        <v>0</v>
      </c>
      <c r="D30" s="51">
        <v>1</v>
      </c>
      <c r="E30" s="51">
        <v>0</v>
      </c>
      <c r="F30" s="51">
        <v>6</v>
      </c>
      <c r="G30" s="51">
        <v>7</v>
      </c>
      <c r="H30" s="51">
        <v>4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94">
        <f t="shared" si="0"/>
        <v>20</v>
      </c>
    </row>
    <row r="31" spans="1:17">
      <c r="A31" s="16" t="s">
        <v>99</v>
      </c>
      <c r="B31" s="50">
        <v>0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1</v>
      </c>
      <c r="N31" s="50">
        <v>0</v>
      </c>
      <c r="O31" s="50">
        <v>0</v>
      </c>
      <c r="P31" s="50">
        <v>0</v>
      </c>
      <c r="Q31" s="94">
        <f t="shared" si="0"/>
        <v>1</v>
      </c>
    </row>
    <row r="32" spans="1:17">
      <c r="A32" s="13" t="s">
        <v>100</v>
      </c>
      <c r="B32" s="51">
        <v>2</v>
      </c>
      <c r="C32" s="51">
        <v>1</v>
      </c>
      <c r="D32" s="51">
        <v>1</v>
      </c>
      <c r="E32" s="51">
        <v>2</v>
      </c>
      <c r="F32" s="51">
        <v>2</v>
      </c>
      <c r="G32" s="51">
        <v>2</v>
      </c>
      <c r="H32" s="51">
        <v>1</v>
      </c>
      <c r="I32" s="51">
        <v>1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1</v>
      </c>
      <c r="P32" s="51">
        <v>0</v>
      </c>
      <c r="Q32" s="94">
        <f t="shared" si="0"/>
        <v>13</v>
      </c>
    </row>
    <row r="33" spans="1:17">
      <c r="A33" s="16" t="s">
        <v>101</v>
      </c>
      <c r="B33" s="50">
        <v>0</v>
      </c>
      <c r="C33" s="50">
        <v>1</v>
      </c>
      <c r="D33" s="50">
        <v>3</v>
      </c>
      <c r="E33" s="50">
        <v>3</v>
      </c>
      <c r="F33" s="50">
        <v>0</v>
      </c>
      <c r="G33" s="50">
        <v>6</v>
      </c>
      <c r="H33" s="50">
        <v>4</v>
      </c>
      <c r="I33" s="50">
        <v>3</v>
      </c>
      <c r="J33" s="50">
        <v>3</v>
      </c>
      <c r="K33" s="50">
        <v>57</v>
      </c>
      <c r="L33" s="50">
        <v>2</v>
      </c>
      <c r="M33" s="50">
        <v>2</v>
      </c>
      <c r="N33" s="50">
        <v>4</v>
      </c>
      <c r="O33" s="50">
        <v>0</v>
      </c>
      <c r="P33" s="50">
        <v>0</v>
      </c>
      <c r="Q33" s="94">
        <f t="shared" si="0"/>
        <v>88</v>
      </c>
    </row>
    <row r="34" spans="1:17">
      <c r="A34" s="13" t="s">
        <v>102</v>
      </c>
      <c r="B34" s="51">
        <v>0</v>
      </c>
      <c r="C34" s="51">
        <v>0</v>
      </c>
      <c r="D34" s="51">
        <v>0</v>
      </c>
      <c r="E34" s="51">
        <v>0</v>
      </c>
      <c r="F34" s="51">
        <v>1</v>
      </c>
      <c r="G34" s="51">
        <v>2</v>
      </c>
      <c r="H34" s="51">
        <v>0</v>
      </c>
      <c r="I34" s="51">
        <v>0</v>
      </c>
      <c r="J34" s="51">
        <v>8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94">
        <f t="shared" si="0"/>
        <v>11</v>
      </c>
    </row>
    <row r="35" spans="1:17">
      <c r="A35" s="16" t="s">
        <v>103</v>
      </c>
      <c r="B35" s="50">
        <v>11</v>
      </c>
      <c r="C35" s="50">
        <v>15</v>
      </c>
      <c r="D35" s="50">
        <v>243</v>
      </c>
      <c r="E35" s="50">
        <v>89</v>
      </c>
      <c r="F35" s="50">
        <v>227</v>
      </c>
      <c r="G35" s="50">
        <v>61</v>
      </c>
      <c r="H35" s="50">
        <v>40</v>
      </c>
      <c r="I35" s="50">
        <v>38</v>
      </c>
      <c r="J35" s="50">
        <v>0</v>
      </c>
      <c r="K35" s="50">
        <v>47</v>
      </c>
      <c r="L35" s="50">
        <v>59</v>
      </c>
      <c r="M35" s="50">
        <v>27</v>
      </c>
      <c r="N35" s="50">
        <v>42</v>
      </c>
      <c r="O35" s="50">
        <v>28</v>
      </c>
      <c r="P35" s="50">
        <v>40</v>
      </c>
      <c r="Q35" s="94">
        <f t="shared" si="0"/>
        <v>967</v>
      </c>
    </row>
    <row r="36" spans="1:17">
      <c r="A36" s="13" t="s">
        <v>159</v>
      </c>
      <c r="B36" s="51">
        <v>6</v>
      </c>
      <c r="C36" s="51">
        <v>8</v>
      </c>
      <c r="D36" s="51">
        <v>8</v>
      </c>
      <c r="E36" s="51">
        <v>0</v>
      </c>
      <c r="F36" s="51">
        <v>0</v>
      </c>
      <c r="G36" s="51">
        <v>3</v>
      </c>
      <c r="H36" s="51">
        <v>2</v>
      </c>
      <c r="I36" s="51">
        <v>1</v>
      </c>
      <c r="J36" s="51">
        <v>58</v>
      </c>
      <c r="K36" s="51">
        <v>1</v>
      </c>
      <c r="L36" s="51">
        <v>82</v>
      </c>
      <c r="M36" s="51">
        <v>0</v>
      </c>
      <c r="N36" s="51">
        <v>2</v>
      </c>
      <c r="O36" s="51">
        <v>1</v>
      </c>
      <c r="P36" s="51">
        <v>0</v>
      </c>
      <c r="Q36" s="94">
        <f t="shared" si="0"/>
        <v>172</v>
      </c>
    </row>
    <row r="37" spans="1:17">
      <c r="A37" s="16" t="s">
        <v>104</v>
      </c>
      <c r="B37" s="50">
        <v>105</v>
      </c>
      <c r="C37" s="50">
        <v>190</v>
      </c>
      <c r="D37" s="50">
        <v>172</v>
      </c>
      <c r="E37" s="50">
        <v>137</v>
      </c>
      <c r="F37" s="50">
        <v>151</v>
      </c>
      <c r="G37" s="50">
        <v>127</v>
      </c>
      <c r="H37" s="50">
        <v>125</v>
      </c>
      <c r="I37" s="50">
        <v>89</v>
      </c>
      <c r="J37" s="50">
        <v>1</v>
      </c>
      <c r="K37" s="50">
        <v>137</v>
      </c>
      <c r="L37" s="50">
        <v>40</v>
      </c>
      <c r="M37" s="50">
        <v>50</v>
      </c>
      <c r="N37" s="50">
        <v>53</v>
      </c>
      <c r="O37" s="50">
        <v>105</v>
      </c>
      <c r="P37" s="50">
        <v>135</v>
      </c>
      <c r="Q37" s="94">
        <f t="shared" si="0"/>
        <v>1617</v>
      </c>
    </row>
    <row r="38" spans="1:17">
      <c r="A38" s="13" t="s">
        <v>105</v>
      </c>
      <c r="B38" s="51">
        <v>23</v>
      </c>
      <c r="C38" s="51">
        <v>54</v>
      </c>
      <c r="D38" s="51">
        <v>92</v>
      </c>
      <c r="E38" s="51"/>
      <c r="F38" s="51">
        <v>84</v>
      </c>
      <c r="G38" s="51"/>
      <c r="H38" s="51">
        <v>97</v>
      </c>
      <c r="I38" s="51">
        <v>92</v>
      </c>
      <c r="J38" s="51">
        <v>117</v>
      </c>
      <c r="K38" s="51">
        <v>123</v>
      </c>
      <c r="L38" s="51">
        <v>56</v>
      </c>
      <c r="M38" s="51">
        <v>270</v>
      </c>
      <c r="N38" s="51">
        <v>107</v>
      </c>
      <c r="O38" s="51">
        <v>73</v>
      </c>
      <c r="P38" s="51">
        <v>52</v>
      </c>
      <c r="Q38" s="94">
        <f t="shared" si="0"/>
        <v>1240</v>
      </c>
    </row>
    <row r="39" spans="1:17">
      <c r="A39" s="16" t="s">
        <v>106</v>
      </c>
      <c r="B39" s="50">
        <v>23</v>
      </c>
      <c r="C39" s="50">
        <v>18</v>
      </c>
      <c r="D39" s="50">
        <v>20</v>
      </c>
      <c r="E39" s="50">
        <v>50</v>
      </c>
      <c r="F39" s="50">
        <v>16</v>
      </c>
      <c r="G39" s="50">
        <v>14</v>
      </c>
      <c r="H39" s="50">
        <v>12</v>
      </c>
      <c r="I39" s="50">
        <v>12</v>
      </c>
      <c r="J39" s="50">
        <v>87</v>
      </c>
      <c r="K39" s="50">
        <v>10</v>
      </c>
      <c r="L39" s="50">
        <v>5</v>
      </c>
      <c r="M39" s="50">
        <v>4</v>
      </c>
      <c r="N39" s="50">
        <v>9</v>
      </c>
      <c r="O39" s="50">
        <v>13</v>
      </c>
      <c r="P39" s="50">
        <v>11</v>
      </c>
      <c r="Q39" s="94">
        <f t="shared" si="0"/>
        <v>304</v>
      </c>
    </row>
    <row r="40" spans="1:17">
      <c r="A40" s="13" t="s">
        <v>107</v>
      </c>
      <c r="B40" s="51">
        <v>4</v>
      </c>
      <c r="C40" s="51">
        <v>3</v>
      </c>
      <c r="D40" s="51">
        <v>6</v>
      </c>
      <c r="E40" s="51">
        <v>6</v>
      </c>
      <c r="F40" s="51">
        <v>2</v>
      </c>
      <c r="G40" s="51">
        <v>0</v>
      </c>
      <c r="H40" s="51">
        <v>0</v>
      </c>
      <c r="I40" s="51">
        <v>4</v>
      </c>
      <c r="J40" s="51">
        <v>4</v>
      </c>
      <c r="K40" s="51">
        <v>1</v>
      </c>
      <c r="L40" s="51">
        <v>0</v>
      </c>
      <c r="M40" s="51">
        <v>0</v>
      </c>
      <c r="N40" s="51">
        <v>1</v>
      </c>
      <c r="O40" s="51">
        <v>1</v>
      </c>
      <c r="P40" s="51">
        <v>2</v>
      </c>
      <c r="Q40" s="94">
        <f t="shared" si="0"/>
        <v>34</v>
      </c>
    </row>
    <row r="41" spans="1:17">
      <c r="A41" s="16" t="s">
        <v>108</v>
      </c>
      <c r="B41" s="50">
        <v>13</v>
      </c>
      <c r="C41" s="50">
        <v>5</v>
      </c>
      <c r="D41" s="50">
        <v>12</v>
      </c>
      <c r="E41" s="50">
        <v>9</v>
      </c>
      <c r="F41" s="50">
        <v>5</v>
      </c>
      <c r="G41" s="50">
        <v>12</v>
      </c>
      <c r="H41" s="50">
        <v>4</v>
      </c>
      <c r="I41" s="50">
        <v>4</v>
      </c>
      <c r="J41" s="50">
        <v>3</v>
      </c>
      <c r="K41" s="50">
        <v>2</v>
      </c>
      <c r="L41" s="50">
        <v>0</v>
      </c>
      <c r="M41" s="50">
        <v>1</v>
      </c>
      <c r="N41" s="50">
        <v>2</v>
      </c>
      <c r="O41" s="50">
        <v>2</v>
      </c>
      <c r="P41" s="50">
        <v>2</v>
      </c>
      <c r="Q41" s="94">
        <f t="shared" si="0"/>
        <v>76</v>
      </c>
    </row>
    <row r="42" spans="1:17">
      <c r="A42" s="13" t="s">
        <v>109</v>
      </c>
      <c r="B42" s="51">
        <v>116</v>
      </c>
      <c r="C42" s="51">
        <v>161</v>
      </c>
      <c r="D42" s="51">
        <v>209</v>
      </c>
      <c r="E42" s="51">
        <v>164</v>
      </c>
      <c r="F42" s="51">
        <v>185</v>
      </c>
      <c r="G42" s="51">
        <v>151</v>
      </c>
      <c r="H42" s="51">
        <v>127</v>
      </c>
      <c r="I42" s="51">
        <v>76</v>
      </c>
      <c r="J42" s="51">
        <v>0</v>
      </c>
      <c r="K42" s="51">
        <v>45</v>
      </c>
      <c r="L42" s="51">
        <v>40</v>
      </c>
      <c r="M42" s="51">
        <v>43</v>
      </c>
      <c r="N42" s="51">
        <v>48</v>
      </c>
      <c r="O42" s="51">
        <v>29</v>
      </c>
      <c r="P42" s="51">
        <v>104</v>
      </c>
      <c r="Q42" s="94">
        <f t="shared" si="0"/>
        <v>1498</v>
      </c>
    </row>
    <row r="43" spans="1:17">
      <c r="A43" s="16" t="s">
        <v>110</v>
      </c>
      <c r="B43" s="50">
        <v>3</v>
      </c>
      <c r="C43" s="50">
        <v>1</v>
      </c>
      <c r="D43" s="50">
        <v>1</v>
      </c>
      <c r="E43" s="50">
        <v>2</v>
      </c>
      <c r="F43" s="50">
        <v>5</v>
      </c>
      <c r="G43" s="50">
        <v>3</v>
      </c>
      <c r="H43" s="50">
        <v>1</v>
      </c>
      <c r="I43" s="50"/>
      <c r="J43" s="50">
        <v>72</v>
      </c>
      <c r="K43" s="50">
        <v>1</v>
      </c>
      <c r="L43" s="50">
        <v>0</v>
      </c>
      <c r="M43" s="50">
        <v>1</v>
      </c>
      <c r="N43" s="50">
        <v>1</v>
      </c>
      <c r="O43" s="50">
        <v>0</v>
      </c>
      <c r="P43" s="50">
        <v>0</v>
      </c>
      <c r="Q43" s="94">
        <f t="shared" si="0"/>
        <v>91</v>
      </c>
    </row>
    <row r="44" spans="1:17">
      <c r="A44" s="13" t="s">
        <v>111</v>
      </c>
      <c r="B44" s="51">
        <v>0</v>
      </c>
      <c r="C44" s="51">
        <v>0</v>
      </c>
      <c r="D44" s="51">
        <v>6</v>
      </c>
      <c r="E44" s="51">
        <v>6</v>
      </c>
      <c r="F44" s="51">
        <v>1</v>
      </c>
      <c r="G44" s="51">
        <v>1</v>
      </c>
      <c r="H44" s="51">
        <v>2</v>
      </c>
      <c r="I44" s="51">
        <v>1</v>
      </c>
      <c r="J44" s="51">
        <v>2</v>
      </c>
      <c r="K44" s="51">
        <v>1</v>
      </c>
      <c r="L44" s="51">
        <v>1</v>
      </c>
      <c r="M44" s="51">
        <v>0</v>
      </c>
      <c r="N44" s="51">
        <v>1</v>
      </c>
      <c r="O44" s="51">
        <v>1</v>
      </c>
      <c r="P44" s="51">
        <v>0</v>
      </c>
      <c r="Q44" s="94">
        <f t="shared" si="0"/>
        <v>23</v>
      </c>
    </row>
    <row r="45" spans="1:17" ht="15.75" thickBot="1">
      <c r="A45" s="23" t="s">
        <v>112</v>
      </c>
      <c r="B45" s="93">
        <v>1</v>
      </c>
      <c r="C45" s="93">
        <v>1</v>
      </c>
      <c r="D45" s="93">
        <v>0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1</v>
      </c>
      <c r="M45" s="93">
        <v>0</v>
      </c>
      <c r="N45" s="93">
        <v>0</v>
      </c>
      <c r="O45" s="93">
        <v>0</v>
      </c>
      <c r="P45" s="93">
        <v>0</v>
      </c>
      <c r="Q45" s="87">
        <f t="shared" si="0"/>
        <v>3</v>
      </c>
    </row>
    <row r="47" spans="1:17">
      <c r="A47" t="s">
        <v>160</v>
      </c>
    </row>
    <row r="48" spans="1:17">
      <c r="A48" t="s">
        <v>161</v>
      </c>
    </row>
    <row r="51" spans="1:1">
      <c r="A51" t="s">
        <v>162</v>
      </c>
    </row>
  </sheetData>
  <sortState xmlns:xlrd2="http://schemas.microsoft.com/office/spreadsheetml/2017/richdata2" ref="A7:B46">
    <sortCondition ref="A7:A46"/>
  </sortState>
  <mergeCells count="19">
    <mergeCell ref="J3:J4"/>
    <mergeCell ref="K3:K4"/>
    <mergeCell ref="L3:L4"/>
    <mergeCell ref="M3:M4"/>
    <mergeCell ref="A1:Q1"/>
    <mergeCell ref="A2:Q2"/>
    <mergeCell ref="A3:A4"/>
    <mergeCell ref="B3:B4"/>
    <mergeCell ref="C3:C4"/>
    <mergeCell ref="D3:D4"/>
    <mergeCell ref="E3:E4"/>
    <mergeCell ref="F3:F4"/>
    <mergeCell ref="G3:G4"/>
    <mergeCell ref="N3:N4"/>
    <mergeCell ref="O3:O4"/>
    <mergeCell ref="P3:P4"/>
    <mergeCell ref="Q3:Q4"/>
    <mergeCell ref="H3:H4"/>
    <mergeCell ref="I3:I4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5"/>
  <sheetViews>
    <sheetView topLeftCell="B1" workbookViewId="0">
      <selection activeCell="A2" sqref="A2:XFD2"/>
    </sheetView>
  </sheetViews>
  <sheetFormatPr defaultRowHeight="15"/>
  <cols>
    <col min="1" max="1" width="30.28515625" customWidth="1"/>
  </cols>
  <sheetData>
    <row r="1" spans="1:18">
      <c r="A1" s="257" t="s">
        <v>163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</row>
    <row r="2" spans="1:18" ht="15.75" thickBot="1">
      <c r="A2" s="257" t="s">
        <v>156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</row>
    <row r="3" spans="1:18">
      <c r="A3" s="251" t="s">
        <v>164</v>
      </c>
      <c r="B3" s="253">
        <v>2001</v>
      </c>
      <c r="C3" s="253">
        <v>2002</v>
      </c>
      <c r="D3" s="253">
        <v>2003</v>
      </c>
      <c r="E3" s="253">
        <v>2004</v>
      </c>
      <c r="F3" s="253">
        <v>2005</v>
      </c>
      <c r="G3" s="253">
        <v>2006</v>
      </c>
      <c r="H3" s="253">
        <v>2007</v>
      </c>
      <c r="I3" s="253">
        <v>2008</v>
      </c>
      <c r="J3" s="253">
        <v>2009</v>
      </c>
      <c r="K3" s="253">
        <v>2010</v>
      </c>
      <c r="L3" s="253">
        <v>2011</v>
      </c>
      <c r="M3" s="253">
        <v>2012</v>
      </c>
      <c r="N3" s="253">
        <v>2013</v>
      </c>
      <c r="O3" s="253">
        <v>2014</v>
      </c>
      <c r="P3" s="253">
        <v>2015</v>
      </c>
      <c r="Q3" s="280" t="s">
        <v>165</v>
      </c>
    </row>
    <row r="4" spans="1:18">
      <c r="A4" s="252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66"/>
    </row>
    <row r="5" spans="1:18">
      <c r="A5" s="13" t="s">
        <v>166</v>
      </c>
      <c r="B5" s="14">
        <v>447</v>
      </c>
      <c r="C5" s="14">
        <v>431</v>
      </c>
      <c r="D5" s="14">
        <v>615</v>
      </c>
      <c r="E5" s="14">
        <v>572</v>
      </c>
      <c r="F5" s="14">
        <v>607</v>
      </c>
      <c r="G5" s="14">
        <v>443</v>
      </c>
      <c r="H5" s="14">
        <v>316</v>
      </c>
      <c r="I5" s="14">
        <v>252</v>
      </c>
      <c r="J5" s="14">
        <v>224</v>
      </c>
      <c r="K5" s="14">
        <v>305</v>
      </c>
      <c r="L5" s="14">
        <v>301</v>
      </c>
      <c r="M5" s="14">
        <v>225</v>
      </c>
      <c r="N5" s="14">
        <v>276</v>
      </c>
      <c r="O5" s="14">
        <v>236</v>
      </c>
      <c r="P5" s="14">
        <v>240</v>
      </c>
      <c r="Q5" s="63">
        <v>5490</v>
      </c>
    </row>
    <row r="6" spans="1:18">
      <c r="A6" s="16" t="s">
        <v>167</v>
      </c>
      <c r="B6" s="17">
        <v>50</v>
      </c>
      <c r="C6" s="17">
        <v>34</v>
      </c>
      <c r="D6" s="17">
        <v>48</v>
      </c>
      <c r="E6" s="17">
        <v>70</v>
      </c>
      <c r="F6" s="17">
        <v>60</v>
      </c>
      <c r="G6" s="17">
        <v>37</v>
      </c>
      <c r="H6" s="17">
        <v>37</v>
      </c>
      <c r="I6" s="17">
        <v>16</v>
      </c>
      <c r="J6" s="17">
        <v>34</v>
      </c>
      <c r="K6" s="17">
        <v>20</v>
      </c>
      <c r="L6" s="17">
        <v>4</v>
      </c>
      <c r="M6" s="17">
        <v>18</v>
      </c>
      <c r="N6" s="17">
        <v>5</v>
      </c>
      <c r="O6" s="17">
        <v>4</v>
      </c>
      <c r="P6" s="17">
        <v>21</v>
      </c>
      <c r="Q6" s="64">
        <v>458</v>
      </c>
    </row>
    <row r="7" spans="1:18">
      <c r="A7" s="13" t="s">
        <v>168</v>
      </c>
      <c r="B7" s="14">
        <v>235</v>
      </c>
      <c r="C7" s="14">
        <v>96</v>
      </c>
      <c r="D7" s="14">
        <v>257</v>
      </c>
      <c r="E7" s="14">
        <v>10</v>
      </c>
      <c r="F7" s="14">
        <v>181</v>
      </c>
      <c r="G7" s="14">
        <v>61</v>
      </c>
      <c r="H7" s="14">
        <v>46</v>
      </c>
      <c r="I7" s="14">
        <v>47</v>
      </c>
      <c r="J7" s="14">
        <v>76</v>
      </c>
      <c r="K7" s="14">
        <v>91</v>
      </c>
      <c r="L7" s="14">
        <v>31</v>
      </c>
      <c r="M7" s="14">
        <v>387</v>
      </c>
      <c r="N7" s="14">
        <v>107</v>
      </c>
      <c r="O7" s="14">
        <v>158</v>
      </c>
      <c r="P7" s="14">
        <v>297</v>
      </c>
      <c r="Q7" s="63">
        <v>2080</v>
      </c>
    </row>
    <row r="8" spans="1:18">
      <c r="A8" s="16" t="s">
        <v>169</v>
      </c>
      <c r="B8" s="17">
        <v>223</v>
      </c>
      <c r="C8" s="17">
        <v>317</v>
      </c>
      <c r="D8" s="17">
        <v>341</v>
      </c>
      <c r="E8" s="17">
        <v>346</v>
      </c>
      <c r="F8" s="17">
        <v>299</v>
      </c>
      <c r="G8" s="17">
        <v>287</v>
      </c>
      <c r="H8" s="17">
        <v>414</v>
      </c>
      <c r="I8" s="17">
        <v>255</v>
      </c>
      <c r="J8" s="17">
        <v>246</v>
      </c>
      <c r="K8" s="17">
        <v>243</v>
      </c>
      <c r="L8" s="17">
        <v>110</v>
      </c>
      <c r="M8" s="17">
        <v>128</v>
      </c>
      <c r="N8" s="17">
        <v>104</v>
      </c>
      <c r="O8" s="17">
        <v>90</v>
      </c>
      <c r="P8" s="17">
        <v>73</v>
      </c>
      <c r="Q8" s="63">
        <v>3476</v>
      </c>
    </row>
    <row r="9" spans="1:18">
      <c r="A9" s="13" t="s">
        <v>170</v>
      </c>
      <c r="B9" s="14">
        <v>59</v>
      </c>
      <c r="C9" s="14">
        <v>12</v>
      </c>
      <c r="D9" s="14">
        <v>50</v>
      </c>
      <c r="E9" s="14">
        <v>29</v>
      </c>
      <c r="F9" s="14">
        <v>32</v>
      </c>
      <c r="G9" s="14">
        <v>21</v>
      </c>
      <c r="H9" s="14">
        <v>30</v>
      </c>
      <c r="I9" s="14">
        <v>22</v>
      </c>
      <c r="J9" s="14">
        <v>25</v>
      </c>
      <c r="K9" s="14">
        <v>10</v>
      </c>
      <c r="L9" s="14">
        <v>25</v>
      </c>
      <c r="M9" s="14">
        <v>52</v>
      </c>
      <c r="N9" s="14">
        <v>15</v>
      </c>
      <c r="O9" s="14">
        <v>15</v>
      </c>
      <c r="P9" s="14">
        <v>24</v>
      </c>
      <c r="Q9" s="64">
        <v>421</v>
      </c>
    </row>
    <row r="10" spans="1:18">
      <c r="A10" s="16" t="s">
        <v>171</v>
      </c>
      <c r="B10" s="17">
        <v>2</v>
      </c>
      <c r="C10" s="17">
        <v>2</v>
      </c>
      <c r="D10" s="17">
        <v>2</v>
      </c>
      <c r="E10" s="17">
        <v>1</v>
      </c>
      <c r="F10" s="17">
        <v>11</v>
      </c>
      <c r="G10" s="17">
        <v>1</v>
      </c>
      <c r="H10" s="17">
        <v>0</v>
      </c>
      <c r="I10" s="17">
        <v>0</v>
      </c>
      <c r="J10" s="17">
        <v>0</v>
      </c>
      <c r="K10" s="17">
        <v>11</v>
      </c>
      <c r="L10" s="17">
        <v>94</v>
      </c>
      <c r="M10" s="17">
        <v>2</v>
      </c>
      <c r="N10" s="17">
        <v>3</v>
      </c>
      <c r="O10" s="17">
        <v>15</v>
      </c>
      <c r="P10" s="17">
        <v>1</v>
      </c>
      <c r="Q10" s="64">
        <v>145</v>
      </c>
    </row>
    <row r="11" spans="1:18" ht="15.75" thickBot="1">
      <c r="A11" s="66" t="s">
        <v>172</v>
      </c>
      <c r="B11" s="91">
        <v>1016</v>
      </c>
      <c r="C11" s="97">
        <v>892</v>
      </c>
      <c r="D11" s="91">
        <v>1313</v>
      </c>
      <c r="E11" s="91">
        <v>1028</v>
      </c>
      <c r="F11" s="91">
        <v>1190</v>
      </c>
      <c r="G11" s="97">
        <v>850</v>
      </c>
      <c r="H11" s="97">
        <v>843</v>
      </c>
      <c r="I11" s="97">
        <v>592</v>
      </c>
      <c r="J11" s="97">
        <v>605</v>
      </c>
      <c r="K11" s="97">
        <v>680</v>
      </c>
      <c r="L11" s="97">
        <v>565</v>
      </c>
      <c r="M11" s="97">
        <v>812</v>
      </c>
      <c r="N11" s="97">
        <v>510</v>
      </c>
      <c r="O11" s="97">
        <v>518</v>
      </c>
      <c r="P11" s="97">
        <v>656</v>
      </c>
      <c r="Q11" s="87">
        <v>12070</v>
      </c>
    </row>
    <row r="13" spans="1:18">
      <c r="A13" t="s">
        <v>173</v>
      </c>
    </row>
    <row r="15" spans="1:18">
      <c r="A15" s="9" t="s">
        <v>174</v>
      </c>
    </row>
  </sheetData>
  <mergeCells count="19">
    <mergeCell ref="J3:J4"/>
    <mergeCell ref="K3:K4"/>
    <mergeCell ref="L3:L4"/>
    <mergeCell ref="M3:M4"/>
    <mergeCell ref="A1:R1"/>
    <mergeCell ref="A2:R2"/>
    <mergeCell ref="A3:A4"/>
    <mergeCell ref="B3:B4"/>
    <mergeCell ref="C3:C4"/>
    <mergeCell ref="D3:D4"/>
    <mergeCell ref="E3:E4"/>
    <mergeCell ref="F3:F4"/>
    <mergeCell ref="G3:G4"/>
    <mergeCell ref="N3:N4"/>
    <mergeCell ref="O3:O4"/>
    <mergeCell ref="P3:P4"/>
    <mergeCell ref="Q3:Q4"/>
    <mergeCell ref="H3:H4"/>
    <mergeCell ref="I3:I4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0"/>
  <sheetViews>
    <sheetView topLeftCell="A19" workbookViewId="0">
      <selection activeCell="N24" sqref="N24"/>
    </sheetView>
  </sheetViews>
  <sheetFormatPr defaultRowHeight="15"/>
  <cols>
    <col min="1" max="1" width="24.7109375" customWidth="1"/>
    <col min="2" max="2" width="10" customWidth="1"/>
    <col min="3" max="3" width="9.42578125" customWidth="1"/>
    <col min="4" max="4" width="8.28515625" customWidth="1"/>
    <col min="5" max="5" width="9.28515625" customWidth="1"/>
    <col min="6" max="6" width="8" customWidth="1"/>
    <col min="7" max="7" width="8.5703125" customWidth="1"/>
    <col min="8" max="8" width="8.7109375" customWidth="1"/>
    <col min="9" max="9" width="10" customWidth="1"/>
  </cols>
  <sheetData>
    <row r="1" spans="1:9">
      <c r="A1" s="257" t="s">
        <v>175</v>
      </c>
      <c r="B1" s="257"/>
      <c r="C1" s="257"/>
      <c r="D1" s="257"/>
      <c r="E1" s="257"/>
      <c r="F1" s="257"/>
      <c r="G1" s="257"/>
      <c r="H1" s="257"/>
      <c r="I1" s="257"/>
    </row>
    <row r="2" spans="1:9">
      <c r="A2" s="257" t="s">
        <v>134</v>
      </c>
      <c r="B2" s="257"/>
      <c r="C2" s="257"/>
      <c r="D2" s="257"/>
      <c r="E2" s="257"/>
      <c r="F2" s="257"/>
      <c r="G2" s="257"/>
      <c r="H2" s="257"/>
      <c r="I2" s="257"/>
    </row>
    <row r="3" spans="1:9">
      <c r="A3" s="257">
        <v>2010</v>
      </c>
      <c r="B3" s="257"/>
      <c r="C3" s="257"/>
      <c r="D3" s="257"/>
      <c r="E3" s="257"/>
      <c r="F3" s="257"/>
      <c r="G3" s="257"/>
      <c r="H3" s="257"/>
      <c r="I3" s="257"/>
    </row>
    <row r="4" spans="1:9" ht="15.75" thickBot="1"/>
    <row r="5" spans="1:9" ht="15" customHeight="1">
      <c r="A5" s="230" t="s">
        <v>18</v>
      </c>
      <c r="B5" s="259" t="s">
        <v>176</v>
      </c>
      <c r="C5" s="259" t="s">
        <v>177</v>
      </c>
      <c r="D5" s="259" t="s">
        <v>178</v>
      </c>
      <c r="E5" s="259" t="s">
        <v>179</v>
      </c>
      <c r="F5" s="259" t="s">
        <v>180</v>
      </c>
      <c r="G5" s="259" t="s">
        <v>181</v>
      </c>
      <c r="H5" s="259" t="s">
        <v>182</v>
      </c>
      <c r="I5" s="267" t="s">
        <v>183</v>
      </c>
    </row>
    <row r="6" spans="1:9">
      <c r="A6" s="231"/>
      <c r="B6" s="260"/>
      <c r="C6" s="260"/>
      <c r="D6" s="260"/>
      <c r="E6" s="260"/>
      <c r="F6" s="260"/>
      <c r="G6" s="260"/>
      <c r="H6" s="260"/>
      <c r="I6" s="268"/>
    </row>
    <row r="7" spans="1:9">
      <c r="A7" s="231"/>
      <c r="B7" s="260"/>
      <c r="C7" s="260"/>
      <c r="D7" s="260"/>
      <c r="E7" s="260"/>
      <c r="F7" s="260"/>
      <c r="G7" s="260"/>
      <c r="H7" s="260"/>
      <c r="I7" s="268"/>
    </row>
    <row r="8" spans="1:9">
      <c r="A8" s="10" t="s">
        <v>11</v>
      </c>
      <c r="B8" s="45">
        <v>27703</v>
      </c>
      <c r="C8" s="45">
        <v>25853</v>
      </c>
      <c r="D8" s="45">
        <v>12935</v>
      </c>
      <c r="E8" s="45">
        <v>17621</v>
      </c>
      <c r="F8" s="45">
        <v>12784</v>
      </c>
      <c r="G8" s="45">
        <v>13322</v>
      </c>
      <c r="H8" s="45">
        <v>10070</v>
      </c>
      <c r="I8" s="45">
        <v>837</v>
      </c>
    </row>
    <row r="9" spans="1:9">
      <c r="A9" s="154" t="s">
        <v>19</v>
      </c>
      <c r="B9" s="155">
        <v>114</v>
      </c>
      <c r="C9" s="155">
        <v>28</v>
      </c>
      <c r="D9" s="155">
        <v>11</v>
      </c>
      <c r="E9" s="155">
        <v>10</v>
      </c>
      <c r="F9" s="155">
        <v>11</v>
      </c>
      <c r="G9" s="155">
        <v>12</v>
      </c>
      <c r="H9" s="155">
        <v>4</v>
      </c>
      <c r="I9" s="156">
        <v>0</v>
      </c>
    </row>
    <row r="10" spans="1:9">
      <c r="A10" s="16" t="s">
        <v>20</v>
      </c>
      <c r="B10" s="50">
        <v>128</v>
      </c>
      <c r="C10" s="50">
        <v>88</v>
      </c>
      <c r="D10" s="50">
        <v>87</v>
      </c>
      <c r="E10" s="50">
        <v>276</v>
      </c>
      <c r="F10" s="50">
        <v>213</v>
      </c>
      <c r="G10" s="50">
        <v>161</v>
      </c>
      <c r="H10" s="50">
        <v>125</v>
      </c>
      <c r="I10" s="90">
        <v>0</v>
      </c>
    </row>
    <row r="11" spans="1:9">
      <c r="A11" s="13" t="s">
        <v>21</v>
      </c>
      <c r="B11" s="51">
        <v>153</v>
      </c>
      <c r="C11" s="51">
        <v>51</v>
      </c>
      <c r="D11" s="51">
        <v>59</v>
      </c>
      <c r="E11" s="51">
        <v>22</v>
      </c>
      <c r="F11" s="51">
        <v>3</v>
      </c>
      <c r="G11" s="51">
        <v>32</v>
      </c>
      <c r="H11" s="51">
        <v>42</v>
      </c>
      <c r="I11" s="89">
        <v>15</v>
      </c>
    </row>
    <row r="12" spans="1:9">
      <c r="A12" s="16" t="s">
        <v>22</v>
      </c>
      <c r="B12" s="50">
        <v>1075</v>
      </c>
      <c r="C12" s="50">
        <v>1296</v>
      </c>
      <c r="D12" s="50">
        <v>1639</v>
      </c>
      <c r="E12" s="50">
        <v>1869</v>
      </c>
      <c r="F12" s="50">
        <v>1806</v>
      </c>
      <c r="G12" s="50">
        <v>1791</v>
      </c>
      <c r="H12" s="50">
        <v>1163</v>
      </c>
      <c r="I12" s="90">
        <v>53</v>
      </c>
    </row>
    <row r="13" spans="1:9">
      <c r="A13" s="13" t="s">
        <v>23</v>
      </c>
      <c r="B13" s="51">
        <v>340</v>
      </c>
      <c r="C13" s="51">
        <v>327</v>
      </c>
      <c r="D13" s="51">
        <v>51</v>
      </c>
      <c r="E13" s="51">
        <v>427</v>
      </c>
      <c r="F13" s="51">
        <v>415</v>
      </c>
      <c r="G13" s="51">
        <v>463</v>
      </c>
      <c r="H13" s="51">
        <v>329</v>
      </c>
      <c r="I13" s="89">
        <v>0</v>
      </c>
    </row>
    <row r="14" spans="1:9">
      <c r="A14" s="16" t="s">
        <v>24</v>
      </c>
      <c r="B14" s="50">
        <v>361</v>
      </c>
      <c r="C14" s="50">
        <v>147</v>
      </c>
      <c r="D14" s="50">
        <v>68</v>
      </c>
      <c r="E14" s="50">
        <v>46</v>
      </c>
      <c r="F14" s="50">
        <v>50</v>
      </c>
      <c r="G14" s="50">
        <v>38</v>
      </c>
      <c r="H14" s="50">
        <v>13</v>
      </c>
      <c r="I14" s="90">
        <v>0</v>
      </c>
    </row>
    <row r="15" spans="1:9">
      <c r="A15" s="13" t="s">
        <v>25</v>
      </c>
      <c r="B15" s="51">
        <v>112</v>
      </c>
      <c r="C15" s="51">
        <v>78</v>
      </c>
      <c r="D15" s="51">
        <v>22</v>
      </c>
      <c r="E15" s="51">
        <v>30</v>
      </c>
      <c r="F15" s="51">
        <v>59</v>
      </c>
      <c r="G15" s="51">
        <v>53</v>
      </c>
      <c r="H15" s="51">
        <v>23</v>
      </c>
      <c r="I15" s="89">
        <v>0</v>
      </c>
    </row>
    <row r="16" spans="1:9">
      <c r="A16" s="16" t="s">
        <v>26</v>
      </c>
      <c r="B16" s="50">
        <v>228</v>
      </c>
      <c r="C16" s="50">
        <v>88</v>
      </c>
      <c r="D16" s="50">
        <v>22</v>
      </c>
      <c r="E16" s="50">
        <v>36</v>
      </c>
      <c r="F16" s="50">
        <v>7</v>
      </c>
      <c r="G16" s="50">
        <v>19</v>
      </c>
      <c r="H16" s="50">
        <v>5</v>
      </c>
      <c r="I16" s="90">
        <v>0</v>
      </c>
    </row>
    <row r="17" spans="1:9">
      <c r="A17" s="13" t="s">
        <v>27</v>
      </c>
      <c r="B17" s="51">
        <v>351</v>
      </c>
      <c r="C17" s="51">
        <v>209</v>
      </c>
      <c r="D17" s="51">
        <v>95</v>
      </c>
      <c r="E17" s="51">
        <v>365</v>
      </c>
      <c r="F17" s="51">
        <v>275</v>
      </c>
      <c r="G17" s="51">
        <v>280</v>
      </c>
      <c r="H17" s="51">
        <v>95</v>
      </c>
      <c r="I17" s="89">
        <v>0</v>
      </c>
    </row>
    <row r="18" spans="1:9">
      <c r="A18" s="13" t="s">
        <v>28</v>
      </c>
      <c r="B18" s="51">
        <v>12615</v>
      </c>
      <c r="C18" s="51">
        <v>6482</v>
      </c>
      <c r="D18" s="51">
        <v>2217</v>
      </c>
      <c r="E18" s="51">
        <v>1867</v>
      </c>
      <c r="F18" s="51">
        <v>773</v>
      </c>
      <c r="G18" s="51">
        <v>725</v>
      </c>
      <c r="H18" s="51">
        <v>425</v>
      </c>
      <c r="I18" s="89">
        <v>120</v>
      </c>
    </row>
    <row r="19" spans="1:9">
      <c r="A19" s="16" t="s">
        <v>29</v>
      </c>
      <c r="B19" s="50">
        <v>401</v>
      </c>
      <c r="C19" s="50">
        <v>305</v>
      </c>
      <c r="D19" s="50">
        <v>114</v>
      </c>
      <c r="E19" s="50">
        <v>205</v>
      </c>
      <c r="F19" s="50">
        <v>96</v>
      </c>
      <c r="G19" s="50">
        <v>36</v>
      </c>
      <c r="H19" s="50">
        <v>44</v>
      </c>
      <c r="I19" s="90">
        <v>4</v>
      </c>
    </row>
    <row r="20" spans="1:9">
      <c r="A20" s="13" t="s">
        <v>30</v>
      </c>
      <c r="B20" s="51">
        <v>628</v>
      </c>
      <c r="C20" s="51">
        <v>510</v>
      </c>
      <c r="D20" s="51">
        <v>197</v>
      </c>
      <c r="E20" s="51">
        <v>175</v>
      </c>
      <c r="F20" s="51">
        <v>166</v>
      </c>
      <c r="G20" s="51">
        <v>200</v>
      </c>
      <c r="H20" s="51">
        <v>161</v>
      </c>
      <c r="I20" s="89">
        <v>0</v>
      </c>
    </row>
    <row r="21" spans="1:9">
      <c r="A21" s="16" t="s">
        <v>31</v>
      </c>
      <c r="B21" s="50">
        <v>157</v>
      </c>
      <c r="C21" s="50">
        <v>80</v>
      </c>
      <c r="D21" s="50">
        <v>33</v>
      </c>
      <c r="E21" s="50">
        <v>195</v>
      </c>
      <c r="F21" s="50">
        <v>134</v>
      </c>
      <c r="G21" s="50">
        <v>131</v>
      </c>
      <c r="H21" s="50">
        <v>67</v>
      </c>
      <c r="I21" s="90">
        <v>13</v>
      </c>
    </row>
    <row r="22" spans="1:9">
      <c r="A22" s="13" t="s">
        <v>32</v>
      </c>
      <c r="B22" s="51">
        <v>39</v>
      </c>
      <c r="C22" s="51">
        <v>28</v>
      </c>
      <c r="D22" s="51">
        <v>27</v>
      </c>
      <c r="E22" s="51">
        <v>33</v>
      </c>
      <c r="F22" s="51">
        <v>16</v>
      </c>
      <c r="G22" s="51">
        <v>22</v>
      </c>
      <c r="H22" s="51">
        <v>15</v>
      </c>
      <c r="I22" s="89">
        <v>1</v>
      </c>
    </row>
    <row r="23" spans="1:9">
      <c r="A23" s="16" t="s">
        <v>33</v>
      </c>
      <c r="B23" s="50">
        <v>105</v>
      </c>
      <c r="C23" s="50">
        <v>644</v>
      </c>
      <c r="D23" s="50">
        <v>189</v>
      </c>
      <c r="E23" s="50">
        <v>401</v>
      </c>
      <c r="F23" s="50">
        <v>241</v>
      </c>
      <c r="G23" s="50">
        <v>466</v>
      </c>
      <c r="H23" s="50">
        <v>31</v>
      </c>
      <c r="I23" s="90">
        <v>0</v>
      </c>
    </row>
    <row r="24" spans="1:9">
      <c r="A24" s="13" t="s">
        <v>34</v>
      </c>
      <c r="B24" s="51">
        <v>1013</v>
      </c>
      <c r="C24" s="51">
        <v>4471</v>
      </c>
      <c r="D24" s="51">
        <v>2789</v>
      </c>
      <c r="E24" s="51">
        <v>4248</v>
      </c>
      <c r="F24" s="51">
        <v>3395</v>
      </c>
      <c r="G24" s="51">
        <v>3253</v>
      </c>
      <c r="H24" s="51">
        <v>1826</v>
      </c>
      <c r="I24" s="89">
        <v>206</v>
      </c>
    </row>
    <row r="25" spans="1:9">
      <c r="A25" s="16" t="s">
        <v>35</v>
      </c>
      <c r="B25" s="50">
        <v>148</v>
      </c>
      <c r="C25" s="50">
        <v>422</v>
      </c>
      <c r="D25" s="50">
        <v>508</v>
      </c>
      <c r="E25" s="50">
        <v>552</v>
      </c>
      <c r="F25" s="50">
        <v>636</v>
      </c>
      <c r="G25" s="50">
        <v>492</v>
      </c>
      <c r="H25" s="50">
        <v>661</v>
      </c>
      <c r="I25" s="90">
        <v>24</v>
      </c>
    </row>
    <row r="26" spans="1:9">
      <c r="A26" s="13" t="s">
        <v>36</v>
      </c>
      <c r="B26" s="51">
        <v>607</v>
      </c>
      <c r="C26" s="51">
        <v>175</v>
      </c>
      <c r="D26" s="51">
        <v>33</v>
      </c>
      <c r="E26" s="51">
        <v>47</v>
      </c>
      <c r="F26" s="51">
        <v>11</v>
      </c>
      <c r="G26" s="51">
        <v>21</v>
      </c>
      <c r="H26" s="51">
        <v>18</v>
      </c>
      <c r="I26" s="89">
        <v>0</v>
      </c>
    </row>
    <row r="27" spans="1:9">
      <c r="A27" s="16" t="s">
        <v>37</v>
      </c>
      <c r="B27" s="50">
        <v>146</v>
      </c>
      <c r="C27" s="50">
        <v>59</v>
      </c>
      <c r="D27" s="50">
        <v>46</v>
      </c>
      <c r="E27" s="50">
        <v>49</v>
      </c>
      <c r="F27" s="50">
        <v>40</v>
      </c>
      <c r="G27" s="50">
        <v>66</v>
      </c>
      <c r="H27" s="50">
        <v>55</v>
      </c>
      <c r="I27" s="90">
        <v>12</v>
      </c>
    </row>
    <row r="28" spans="1:9">
      <c r="A28" s="13" t="s">
        <v>38</v>
      </c>
      <c r="B28" s="51">
        <v>464</v>
      </c>
      <c r="C28" s="51">
        <v>402</v>
      </c>
      <c r="D28" s="51">
        <v>326</v>
      </c>
      <c r="E28" s="51">
        <v>457</v>
      </c>
      <c r="F28" s="51">
        <v>207</v>
      </c>
      <c r="G28" s="51">
        <v>134</v>
      </c>
      <c r="H28" s="51">
        <v>227</v>
      </c>
      <c r="I28" s="89">
        <v>0</v>
      </c>
    </row>
    <row r="29" spans="1:9">
      <c r="A29" s="16" t="s">
        <v>39</v>
      </c>
      <c r="B29" s="50">
        <v>1267</v>
      </c>
      <c r="C29" s="50">
        <v>1373</v>
      </c>
      <c r="D29" s="50">
        <v>415</v>
      </c>
      <c r="E29" s="50">
        <v>769</v>
      </c>
      <c r="F29" s="50">
        <v>205</v>
      </c>
      <c r="G29" s="50">
        <v>115</v>
      </c>
      <c r="H29" s="50">
        <v>69</v>
      </c>
      <c r="I29" s="90">
        <v>0</v>
      </c>
    </row>
    <row r="30" spans="1:9">
      <c r="A30" s="13" t="s">
        <v>40</v>
      </c>
      <c r="B30" s="51">
        <v>71</v>
      </c>
      <c r="C30" s="51">
        <v>22</v>
      </c>
      <c r="D30" s="51">
        <v>10</v>
      </c>
      <c r="E30" s="51">
        <v>31</v>
      </c>
      <c r="F30" s="51">
        <v>47</v>
      </c>
      <c r="G30" s="51">
        <v>28</v>
      </c>
      <c r="H30" s="51">
        <v>15</v>
      </c>
      <c r="I30" s="89">
        <v>6</v>
      </c>
    </row>
    <row r="31" spans="1:9">
      <c r="A31" s="16" t="s">
        <v>41</v>
      </c>
      <c r="B31" s="50">
        <v>671</v>
      </c>
      <c r="C31" s="50">
        <v>332</v>
      </c>
      <c r="D31" s="50">
        <v>123</v>
      </c>
      <c r="E31" s="50">
        <v>78</v>
      </c>
      <c r="F31" s="50">
        <v>32</v>
      </c>
      <c r="G31" s="50">
        <v>63</v>
      </c>
      <c r="H31" s="50">
        <v>49</v>
      </c>
      <c r="I31" s="90">
        <v>0</v>
      </c>
    </row>
    <row r="32" spans="1:9">
      <c r="A32" s="13" t="s">
        <v>42</v>
      </c>
      <c r="B32" s="51">
        <v>418</v>
      </c>
      <c r="C32" s="51">
        <v>189</v>
      </c>
      <c r="D32" s="51">
        <v>45</v>
      </c>
      <c r="E32" s="51">
        <v>3</v>
      </c>
      <c r="F32" s="51">
        <v>3</v>
      </c>
      <c r="G32" s="51">
        <v>3</v>
      </c>
      <c r="H32" s="51">
        <v>3</v>
      </c>
      <c r="I32" s="89">
        <v>0</v>
      </c>
    </row>
    <row r="33" spans="1:9">
      <c r="A33" s="16" t="s">
        <v>43</v>
      </c>
      <c r="B33" s="50">
        <v>503</v>
      </c>
      <c r="C33" s="50">
        <v>551</v>
      </c>
      <c r="D33" s="50">
        <v>126</v>
      </c>
      <c r="E33" s="50">
        <v>98</v>
      </c>
      <c r="F33" s="50">
        <v>38</v>
      </c>
      <c r="G33" s="50">
        <v>7</v>
      </c>
      <c r="H33" s="50">
        <v>44</v>
      </c>
      <c r="I33" s="90">
        <v>0</v>
      </c>
    </row>
    <row r="34" spans="1:9">
      <c r="A34" s="13" t="s">
        <v>44</v>
      </c>
      <c r="B34" s="51">
        <v>64</v>
      </c>
      <c r="C34" s="51">
        <v>18</v>
      </c>
      <c r="D34" s="51">
        <v>6</v>
      </c>
      <c r="E34" s="51">
        <v>0</v>
      </c>
      <c r="F34" s="51">
        <v>16</v>
      </c>
      <c r="G34" s="51">
        <v>6</v>
      </c>
      <c r="H34" s="51">
        <v>0</v>
      </c>
      <c r="I34" s="89">
        <v>0</v>
      </c>
    </row>
    <row r="35" spans="1:9">
      <c r="A35" s="16" t="s">
        <v>45</v>
      </c>
      <c r="B35" s="50">
        <v>11</v>
      </c>
      <c r="C35" s="50">
        <v>21</v>
      </c>
      <c r="D35" s="50">
        <v>14</v>
      </c>
      <c r="E35" s="50">
        <v>28</v>
      </c>
      <c r="F35" s="50">
        <v>12</v>
      </c>
      <c r="G35" s="50">
        <v>9</v>
      </c>
      <c r="H35" s="50">
        <v>11</v>
      </c>
      <c r="I35" s="90">
        <v>2</v>
      </c>
    </row>
    <row r="36" spans="1:9">
      <c r="A36" s="13" t="s">
        <v>46</v>
      </c>
      <c r="B36" s="51">
        <v>217</v>
      </c>
      <c r="C36" s="51">
        <v>63</v>
      </c>
      <c r="D36" s="51">
        <v>55</v>
      </c>
      <c r="E36" s="51">
        <v>28</v>
      </c>
      <c r="F36" s="51">
        <v>11</v>
      </c>
      <c r="G36" s="51">
        <v>48</v>
      </c>
      <c r="H36" s="51">
        <v>37</v>
      </c>
      <c r="I36" s="89">
        <v>47</v>
      </c>
    </row>
    <row r="37" spans="1:9">
      <c r="A37" s="16" t="s">
        <v>47</v>
      </c>
      <c r="B37" s="50">
        <v>17</v>
      </c>
      <c r="C37" s="50">
        <v>10</v>
      </c>
      <c r="D37" s="50">
        <v>19</v>
      </c>
      <c r="E37" s="50">
        <v>21</v>
      </c>
      <c r="F37" s="50">
        <v>6</v>
      </c>
      <c r="G37" s="50">
        <v>6</v>
      </c>
      <c r="H37" s="50">
        <v>9</v>
      </c>
      <c r="I37" s="90">
        <v>0</v>
      </c>
    </row>
    <row r="38" spans="1:9">
      <c r="A38" s="13" t="s">
        <v>48</v>
      </c>
      <c r="B38" s="51">
        <v>431</v>
      </c>
      <c r="C38" s="51">
        <v>314</v>
      </c>
      <c r="D38" s="51">
        <v>155</v>
      </c>
      <c r="E38" s="51">
        <v>370</v>
      </c>
      <c r="F38" s="51">
        <v>256</v>
      </c>
      <c r="G38" s="51">
        <v>269</v>
      </c>
      <c r="H38" s="51">
        <v>708</v>
      </c>
      <c r="I38" s="89">
        <v>71</v>
      </c>
    </row>
    <row r="39" spans="1:9">
      <c r="A39" s="16" t="s">
        <v>49</v>
      </c>
      <c r="B39" s="50">
        <v>1235</v>
      </c>
      <c r="C39" s="50">
        <v>447</v>
      </c>
      <c r="D39" s="50">
        <v>150</v>
      </c>
      <c r="E39" s="50">
        <v>193</v>
      </c>
      <c r="F39" s="50">
        <v>130</v>
      </c>
      <c r="G39" s="50">
        <v>86</v>
      </c>
      <c r="H39" s="50">
        <v>37</v>
      </c>
      <c r="I39" s="90">
        <v>0</v>
      </c>
    </row>
    <row r="40" spans="1:9">
      <c r="A40" s="13" t="s">
        <v>50</v>
      </c>
      <c r="B40" s="51">
        <v>881</v>
      </c>
      <c r="C40" s="51">
        <v>2987</v>
      </c>
      <c r="D40" s="51">
        <v>1407</v>
      </c>
      <c r="E40" s="51">
        <v>1587</v>
      </c>
      <c r="F40" s="51">
        <v>1278</v>
      </c>
      <c r="G40" s="51">
        <v>1788</v>
      </c>
      <c r="H40" s="51">
        <v>1470</v>
      </c>
      <c r="I40" s="89">
        <v>87</v>
      </c>
    </row>
    <row r="41" spans="1:9">
      <c r="A41" s="16" t="s">
        <v>51</v>
      </c>
      <c r="B41" s="50">
        <v>1050</v>
      </c>
      <c r="C41" s="50">
        <v>2434</v>
      </c>
      <c r="D41" s="50">
        <v>1084</v>
      </c>
      <c r="E41" s="50">
        <v>1658</v>
      </c>
      <c r="F41" s="50">
        <v>1034</v>
      </c>
      <c r="G41" s="50">
        <v>1413</v>
      </c>
      <c r="H41" s="50">
        <v>858</v>
      </c>
      <c r="I41" s="90">
        <v>110</v>
      </c>
    </row>
    <row r="42" spans="1:9">
      <c r="A42" s="13" t="s">
        <v>52</v>
      </c>
      <c r="B42" s="51">
        <v>229</v>
      </c>
      <c r="C42" s="51">
        <v>217</v>
      </c>
      <c r="D42" s="51">
        <v>245</v>
      </c>
      <c r="E42" s="51">
        <v>345</v>
      </c>
      <c r="F42" s="51">
        <v>310</v>
      </c>
      <c r="G42" s="51">
        <v>262</v>
      </c>
      <c r="H42" s="51">
        <v>215</v>
      </c>
      <c r="I42" s="89">
        <v>0</v>
      </c>
    </row>
    <row r="43" spans="1:9">
      <c r="A43" s="16" t="s">
        <v>53</v>
      </c>
      <c r="B43" s="50">
        <v>157</v>
      </c>
      <c r="C43" s="50">
        <v>59</v>
      </c>
      <c r="D43" s="50">
        <v>72</v>
      </c>
      <c r="E43" s="50">
        <v>188</v>
      </c>
      <c r="F43" s="50">
        <v>113</v>
      </c>
      <c r="G43" s="50">
        <v>230</v>
      </c>
      <c r="H43" s="50">
        <v>27</v>
      </c>
      <c r="I43" s="90">
        <v>0</v>
      </c>
    </row>
    <row r="44" spans="1:9">
      <c r="A44" s="13" t="s">
        <v>54</v>
      </c>
      <c r="B44" s="51">
        <v>56</v>
      </c>
      <c r="C44" s="51">
        <v>25</v>
      </c>
      <c r="D44" s="51">
        <v>16</v>
      </c>
      <c r="E44" s="51">
        <v>77</v>
      </c>
      <c r="F44" s="51">
        <v>101</v>
      </c>
      <c r="G44" s="51">
        <v>157</v>
      </c>
      <c r="H44" s="51">
        <v>73</v>
      </c>
      <c r="I44" s="89">
        <v>3</v>
      </c>
    </row>
    <row r="45" spans="1:9">
      <c r="A45" s="16" t="s">
        <v>55</v>
      </c>
      <c r="B45" s="50">
        <v>315</v>
      </c>
      <c r="C45" s="50">
        <v>638</v>
      </c>
      <c r="D45" s="50">
        <v>365</v>
      </c>
      <c r="E45" s="50">
        <v>630</v>
      </c>
      <c r="F45" s="50">
        <v>544</v>
      </c>
      <c r="G45" s="50">
        <v>365</v>
      </c>
      <c r="H45" s="50">
        <v>1082</v>
      </c>
      <c r="I45" s="90">
        <v>56</v>
      </c>
    </row>
    <row r="46" spans="1:9">
      <c r="A46" s="13" t="s">
        <v>56</v>
      </c>
      <c r="B46" s="51">
        <v>257</v>
      </c>
      <c r="C46" s="51">
        <v>82</v>
      </c>
      <c r="D46" s="51">
        <v>47</v>
      </c>
      <c r="E46" s="51">
        <v>105</v>
      </c>
      <c r="F46" s="51">
        <v>30</v>
      </c>
      <c r="G46" s="51">
        <v>25</v>
      </c>
      <c r="H46" s="51">
        <v>16</v>
      </c>
      <c r="I46" s="89">
        <v>0</v>
      </c>
    </row>
    <row r="47" spans="1:9">
      <c r="A47" s="16" t="s">
        <v>57</v>
      </c>
      <c r="B47" s="50">
        <v>223</v>
      </c>
      <c r="C47" s="50">
        <v>70</v>
      </c>
      <c r="D47" s="50">
        <v>31</v>
      </c>
      <c r="E47" s="50">
        <v>67</v>
      </c>
      <c r="F47" s="50">
        <v>52</v>
      </c>
      <c r="G47" s="50">
        <v>39</v>
      </c>
      <c r="H47" s="50">
        <v>18</v>
      </c>
      <c r="I47" s="90">
        <v>5</v>
      </c>
    </row>
    <row r="48" spans="1:9" ht="15.75" thickBot="1">
      <c r="A48" s="20" t="s">
        <v>58</v>
      </c>
      <c r="B48" s="121">
        <v>445</v>
      </c>
      <c r="C48" s="121">
        <v>111</v>
      </c>
      <c r="D48" s="121">
        <v>17</v>
      </c>
      <c r="E48" s="121">
        <v>35</v>
      </c>
      <c r="F48" s="121">
        <v>12</v>
      </c>
      <c r="G48" s="121">
        <v>8</v>
      </c>
      <c r="H48" s="121">
        <v>0</v>
      </c>
      <c r="I48" s="120">
        <v>2</v>
      </c>
    </row>
    <row r="50" spans="1:1">
      <c r="A50" t="s">
        <v>66</v>
      </c>
    </row>
  </sheetData>
  <mergeCells count="12">
    <mergeCell ref="G5:G7"/>
    <mergeCell ref="H5:H7"/>
    <mergeCell ref="I5:I7"/>
    <mergeCell ref="A1:I1"/>
    <mergeCell ref="A2:I2"/>
    <mergeCell ref="A3:I3"/>
    <mergeCell ref="A5:A7"/>
    <mergeCell ref="B5:B7"/>
    <mergeCell ref="C5:C7"/>
    <mergeCell ref="D5:D7"/>
    <mergeCell ref="E5:E7"/>
    <mergeCell ref="F5:F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9"/>
  <sheetViews>
    <sheetView workbookViewId="0">
      <selection activeCell="M15" sqref="M15"/>
    </sheetView>
  </sheetViews>
  <sheetFormatPr defaultRowHeight="15"/>
  <cols>
    <col min="1" max="1" width="23.7109375" customWidth="1"/>
    <col min="2" max="3" width="10.28515625" customWidth="1"/>
    <col min="4" max="4" width="10" customWidth="1"/>
    <col min="5" max="5" width="11.28515625" customWidth="1"/>
    <col min="6" max="6" width="9.42578125" customWidth="1"/>
    <col min="7" max="7" width="9.28515625" customWidth="1"/>
  </cols>
  <sheetData>
    <row r="1" spans="1:11">
      <c r="A1" s="257" t="s">
        <v>184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>
      <c r="A2" s="257" t="s">
        <v>139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1">
      <c r="A3" s="257" t="s">
        <v>2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</row>
    <row r="4" spans="1:11" ht="15.75" thickBot="1"/>
    <row r="5" spans="1:11">
      <c r="A5" s="230" t="s">
        <v>18</v>
      </c>
      <c r="B5" s="235" t="s">
        <v>185</v>
      </c>
      <c r="C5" s="235"/>
      <c r="D5" s="235"/>
      <c r="E5" s="236"/>
      <c r="F5" s="281" t="s">
        <v>186</v>
      </c>
      <c r="G5" s="235"/>
      <c r="H5" s="235" t="s">
        <v>5</v>
      </c>
      <c r="I5" s="235"/>
      <c r="J5" s="235" t="s">
        <v>187</v>
      </c>
      <c r="K5" s="236"/>
    </row>
    <row r="6" spans="1:11">
      <c r="A6" s="231"/>
      <c r="B6" s="81">
        <v>1980</v>
      </c>
      <c r="C6" s="81">
        <v>1990</v>
      </c>
      <c r="D6" s="81">
        <v>2000</v>
      </c>
      <c r="E6" s="157">
        <v>2010</v>
      </c>
      <c r="F6" s="158" t="s">
        <v>8</v>
      </c>
      <c r="G6" s="159" t="s">
        <v>9</v>
      </c>
      <c r="H6" s="159" t="s">
        <v>8</v>
      </c>
      <c r="I6" s="159" t="s">
        <v>9</v>
      </c>
      <c r="J6" s="159" t="s">
        <v>8</v>
      </c>
      <c r="K6" s="160" t="s">
        <v>9</v>
      </c>
    </row>
    <row r="7" spans="1:11" s="8" customFormat="1">
      <c r="A7" s="10" t="s">
        <v>11</v>
      </c>
      <c r="B7" s="96" t="s">
        <v>188</v>
      </c>
      <c r="C7" s="96">
        <v>71300</v>
      </c>
      <c r="D7" s="96">
        <v>99900</v>
      </c>
      <c r="E7" s="161">
        <v>160600</v>
      </c>
      <c r="F7" s="162">
        <v>31000</v>
      </c>
      <c r="G7" s="163">
        <v>0.77</v>
      </c>
      <c r="H7" s="96">
        <v>28600</v>
      </c>
      <c r="I7" s="163">
        <v>0.4</v>
      </c>
      <c r="J7" s="96">
        <f>E7-D7</f>
        <v>60700</v>
      </c>
      <c r="K7" s="164">
        <f>(E7-D7)/D7</f>
        <v>0.60760760760760757</v>
      </c>
    </row>
    <row r="8" spans="1:11">
      <c r="A8" s="13" t="s">
        <v>19</v>
      </c>
      <c r="B8" s="165">
        <v>20000</v>
      </c>
      <c r="C8" s="165">
        <v>33200</v>
      </c>
      <c r="D8" s="165">
        <v>51400</v>
      </c>
      <c r="E8" s="166">
        <v>85800</v>
      </c>
      <c r="F8" s="167">
        <f>C8-B8</f>
        <v>13200</v>
      </c>
      <c r="G8" s="168">
        <f>(C8-B8)/B8</f>
        <v>0.66</v>
      </c>
      <c r="H8" s="165">
        <v>18200</v>
      </c>
      <c r="I8" s="168">
        <v>0.55000000000000004</v>
      </c>
      <c r="J8" s="96">
        <f t="shared" ref="J8:J47" si="0">E8-D8</f>
        <v>34400</v>
      </c>
      <c r="K8" s="164">
        <f t="shared" ref="K8:K47" si="1">(E8-D8)/D8</f>
        <v>0.66926070038910501</v>
      </c>
    </row>
    <row r="9" spans="1:11">
      <c r="A9" s="16" t="s">
        <v>20</v>
      </c>
      <c r="B9" s="169">
        <v>58600</v>
      </c>
      <c r="C9" s="169">
        <v>96300</v>
      </c>
      <c r="D9" s="169">
        <v>146300</v>
      </c>
      <c r="E9" s="170">
        <v>221500</v>
      </c>
      <c r="F9" s="167">
        <f t="shared" ref="F9:F47" si="2">C9-B9</f>
        <v>37700</v>
      </c>
      <c r="G9" s="168">
        <f t="shared" ref="G9:G47" si="3">(C9-B9)/B9</f>
        <v>0.64334470989761094</v>
      </c>
      <c r="H9" s="169">
        <v>50000</v>
      </c>
      <c r="I9" s="171">
        <v>0.52</v>
      </c>
      <c r="J9" s="96">
        <f t="shared" si="0"/>
        <v>75200</v>
      </c>
      <c r="K9" s="164">
        <f t="shared" si="1"/>
        <v>0.5140123034859877</v>
      </c>
    </row>
    <row r="10" spans="1:11">
      <c r="A10" s="13" t="s">
        <v>21</v>
      </c>
      <c r="B10" s="165">
        <v>40400</v>
      </c>
      <c r="C10" s="165">
        <v>63400</v>
      </c>
      <c r="D10" s="165">
        <v>92200</v>
      </c>
      <c r="E10" s="166">
        <v>153100</v>
      </c>
      <c r="F10" s="167">
        <f t="shared" si="2"/>
        <v>23000</v>
      </c>
      <c r="G10" s="168">
        <f t="shared" si="3"/>
        <v>0.56930693069306926</v>
      </c>
      <c r="H10" s="165">
        <v>28800</v>
      </c>
      <c r="I10" s="168">
        <v>0.45</v>
      </c>
      <c r="J10" s="96">
        <f t="shared" si="0"/>
        <v>60900</v>
      </c>
      <c r="K10" s="164">
        <f t="shared" si="1"/>
        <v>0.66052060737527118</v>
      </c>
    </row>
    <row r="11" spans="1:11">
      <c r="A11" s="16" t="s">
        <v>22</v>
      </c>
      <c r="B11" s="169">
        <v>61900</v>
      </c>
      <c r="C11" s="169">
        <v>108100</v>
      </c>
      <c r="D11" s="169">
        <v>151300</v>
      </c>
      <c r="E11" s="170">
        <v>234500</v>
      </c>
      <c r="F11" s="167">
        <f t="shared" si="2"/>
        <v>46200</v>
      </c>
      <c r="G11" s="168">
        <f t="shared" si="3"/>
        <v>0.74636510500807751</v>
      </c>
      <c r="H11" s="169">
        <v>43200</v>
      </c>
      <c r="I11" s="171">
        <v>0.4</v>
      </c>
      <c r="J11" s="96">
        <f t="shared" si="0"/>
        <v>83200</v>
      </c>
      <c r="K11" s="164">
        <f t="shared" si="1"/>
        <v>0.54990085922009257</v>
      </c>
    </row>
    <row r="12" spans="1:11">
      <c r="A12" s="13" t="s">
        <v>23</v>
      </c>
      <c r="B12" s="165">
        <v>55400</v>
      </c>
      <c r="C12" s="165">
        <v>93400</v>
      </c>
      <c r="D12" s="165">
        <v>137300</v>
      </c>
      <c r="E12" s="166">
        <v>171000</v>
      </c>
      <c r="F12" s="167">
        <f t="shared" si="2"/>
        <v>38000</v>
      </c>
      <c r="G12" s="168">
        <f t="shared" si="3"/>
        <v>0.6859205776173285</v>
      </c>
      <c r="H12" s="165">
        <v>43900</v>
      </c>
      <c r="I12" s="168">
        <v>0.47</v>
      </c>
      <c r="J12" s="96">
        <f t="shared" si="0"/>
        <v>33700</v>
      </c>
      <c r="K12" s="164">
        <f t="shared" si="1"/>
        <v>0.24544792425345957</v>
      </c>
    </row>
    <row r="13" spans="1:11">
      <c r="A13" s="16" t="s">
        <v>24</v>
      </c>
      <c r="B13" s="169">
        <v>25900</v>
      </c>
      <c r="C13" s="169">
        <v>46100</v>
      </c>
      <c r="D13" s="169">
        <v>74200</v>
      </c>
      <c r="E13" s="170">
        <v>93600</v>
      </c>
      <c r="F13" s="167">
        <f t="shared" si="2"/>
        <v>20200</v>
      </c>
      <c r="G13" s="168">
        <f t="shared" si="3"/>
        <v>0.77992277992277992</v>
      </c>
      <c r="H13" s="169">
        <v>28100</v>
      </c>
      <c r="I13" s="171">
        <v>0.61</v>
      </c>
      <c r="J13" s="96">
        <f t="shared" si="0"/>
        <v>19400</v>
      </c>
      <c r="K13" s="164">
        <f t="shared" si="1"/>
        <v>0.26145552560646901</v>
      </c>
    </row>
    <row r="14" spans="1:11">
      <c r="A14" s="13" t="s">
        <v>25</v>
      </c>
      <c r="B14" s="165">
        <v>23500</v>
      </c>
      <c r="C14" s="165">
        <v>41100</v>
      </c>
      <c r="D14" s="165">
        <v>70400</v>
      </c>
      <c r="E14" s="166">
        <v>97800</v>
      </c>
      <c r="F14" s="167">
        <f t="shared" si="2"/>
        <v>17600</v>
      </c>
      <c r="G14" s="168">
        <f t="shared" si="3"/>
        <v>0.74893617021276593</v>
      </c>
      <c r="H14" s="165">
        <v>29300</v>
      </c>
      <c r="I14" s="168">
        <v>0.71</v>
      </c>
      <c r="J14" s="96">
        <f t="shared" si="0"/>
        <v>27400</v>
      </c>
      <c r="K14" s="164">
        <f t="shared" si="1"/>
        <v>0.38920454545454547</v>
      </c>
    </row>
    <row r="15" spans="1:11">
      <c r="A15" s="16" t="s">
        <v>26</v>
      </c>
      <c r="B15" s="169">
        <v>27500</v>
      </c>
      <c r="C15" s="169">
        <v>43500</v>
      </c>
      <c r="D15" s="169">
        <v>67200</v>
      </c>
      <c r="E15" s="170">
        <v>82800</v>
      </c>
      <c r="F15" s="167">
        <f t="shared" si="2"/>
        <v>16000</v>
      </c>
      <c r="G15" s="168">
        <f t="shared" si="3"/>
        <v>0.58181818181818179</v>
      </c>
      <c r="H15" s="169">
        <v>23700</v>
      </c>
      <c r="I15" s="171">
        <v>0.54</v>
      </c>
      <c r="J15" s="96">
        <f t="shared" si="0"/>
        <v>15600</v>
      </c>
      <c r="K15" s="164">
        <f t="shared" si="1"/>
        <v>0.23214285714285715</v>
      </c>
    </row>
    <row r="16" spans="1:11">
      <c r="A16" s="19" t="s">
        <v>27</v>
      </c>
      <c r="B16" s="172">
        <v>43400</v>
      </c>
      <c r="C16" s="172">
        <v>69300</v>
      </c>
      <c r="D16" s="172">
        <v>97400</v>
      </c>
      <c r="E16" s="173">
        <v>150900</v>
      </c>
      <c r="F16" s="167">
        <f t="shared" si="2"/>
        <v>25900</v>
      </c>
      <c r="G16" s="168">
        <f t="shared" si="3"/>
        <v>0.59677419354838712</v>
      </c>
      <c r="H16" s="172">
        <v>28100</v>
      </c>
      <c r="I16" s="174">
        <v>0.41</v>
      </c>
      <c r="J16" s="96">
        <f t="shared" si="0"/>
        <v>53500</v>
      </c>
      <c r="K16" s="164">
        <f t="shared" si="1"/>
        <v>0.54928131416837778</v>
      </c>
    </row>
    <row r="17" spans="1:11">
      <c r="A17" s="16" t="s">
        <v>28</v>
      </c>
      <c r="B17" s="169">
        <v>19300</v>
      </c>
      <c r="C17" s="169">
        <v>38400</v>
      </c>
      <c r="D17" s="169">
        <v>56900</v>
      </c>
      <c r="E17" s="170">
        <v>79200</v>
      </c>
      <c r="F17" s="167">
        <f t="shared" si="2"/>
        <v>19100</v>
      </c>
      <c r="G17" s="168">
        <f t="shared" si="3"/>
        <v>0.98963730569948183</v>
      </c>
      <c r="H17" s="169">
        <v>18500</v>
      </c>
      <c r="I17" s="171">
        <v>0.48</v>
      </c>
      <c r="J17" s="96">
        <f t="shared" si="0"/>
        <v>22300</v>
      </c>
      <c r="K17" s="164">
        <f t="shared" si="1"/>
        <v>0.39191564147627417</v>
      </c>
    </row>
    <row r="18" spans="1:11">
      <c r="A18" s="19" t="s">
        <v>29</v>
      </c>
      <c r="B18" s="172">
        <v>32500</v>
      </c>
      <c r="C18" s="172">
        <v>53800</v>
      </c>
      <c r="D18" s="172">
        <v>78600</v>
      </c>
      <c r="E18" s="173">
        <v>84400</v>
      </c>
      <c r="F18" s="167">
        <f t="shared" si="2"/>
        <v>21300</v>
      </c>
      <c r="G18" s="168">
        <f t="shared" si="3"/>
        <v>0.65538461538461534</v>
      </c>
      <c r="H18" s="172">
        <v>24800</v>
      </c>
      <c r="I18" s="174">
        <v>0.46</v>
      </c>
      <c r="J18" s="96">
        <f t="shared" si="0"/>
        <v>5800</v>
      </c>
      <c r="K18" s="164">
        <f t="shared" si="1"/>
        <v>7.3791348600508899E-2</v>
      </c>
    </row>
    <row r="19" spans="1:11">
      <c r="A19" s="16" t="s">
        <v>30</v>
      </c>
      <c r="B19" s="169">
        <v>40800</v>
      </c>
      <c r="C19" s="169">
        <v>69800</v>
      </c>
      <c r="D19" s="169">
        <v>99400</v>
      </c>
      <c r="E19" s="170">
        <v>153300</v>
      </c>
      <c r="F19" s="167">
        <f t="shared" si="2"/>
        <v>29000</v>
      </c>
      <c r="G19" s="168">
        <f t="shared" si="3"/>
        <v>0.71078431372549022</v>
      </c>
      <c r="H19" s="169">
        <v>29600</v>
      </c>
      <c r="I19" s="171">
        <v>0.42</v>
      </c>
      <c r="J19" s="96">
        <f t="shared" si="0"/>
        <v>53900</v>
      </c>
      <c r="K19" s="164">
        <f t="shared" si="1"/>
        <v>0.54225352112676062</v>
      </c>
    </row>
    <row r="20" spans="1:11">
      <c r="A20" s="19" t="s">
        <v>31</v>
      </c>
      <c r="B20" s="172">
        <v>37800</v>
      </c>
      <c r="C20" s="172">
        <v>64100</v>
      </c>
      <c r="D20" s="172">
        <v>94700</v>
      </c>
      <c r="E20" s="173">
        <v>140200</v>
      </c>
      <c r="F20" s="167">
        <f t="shared" si="2"/>
        <v>26300</v>
      </c>
      <c r="G20" s="168">
        <f t="shared" si="3"/>
        <v>0.69576719576719581</v>
      </c>
      <c r="H20" s="172">
        <v>30600</v>
      </c>
      <c r="I20" s="174">
        <v>0.48</v>
      </c>
      <c r="J20" s="96">
        <f t="shared" si="0"/>
        <v>45500</v>
      </c>
      <c r="K20" s="164">
        <f t="shared" si="1"/>
        <v>0.48046462513199578</v>
      </c>
    </row>
    <row r="21" spans="1:11">
      <c r="A21" s="16" t="s">
        <v>32</v>
      </c>
      <c r="B21" s="169">
        <v>32800</v>
      </c>
      <c r="C21" s="169">
        <v>70800</v>
      </c>
      <c r="D21" s="169">
        <v>86900</v>
      </c>
      <c r="E21" s="170">
        <v>173700</v>
      </c>
      <c r="F21" s="167">
        <f t="shared" si="2"/>
        <v>38000</v>
      </c>
      <c r="G21" s="168">
        <f t="shared" si="3"/>
        <v>1.1585365853658536</v>
      </c>
      <c r="H21" s="169">
        <v>16100</v>
      </c>
      <c r="I21" s="171">
        <v>0.23</v>
      </c>
      <c r="J21" s="96">
        <f t="shared" si="0"/>
        <v>86800</v>
      </c>
      <c r="K21" s="164">
        <f t="shared" si="1"/>
        <v>0.99884925201380903</v>
      </c>
    </row>
    <row r="22" spans="1:11">
      <c r="A22" s="19" t="s">
        <v>33</v>
      </c>
      <c r="B22" s="172">
        <v>47400</v>
      </c>
      <c r="C22" s="172">
        <v>78500</v>
      </c>
      <c r="D22" s="172">
        <v>107500</v>
      </c>
      <c r="E22" s="173">
        <v>133500</v>
      </c>
      <c r="F22" s="167">
        <f t="shared" si="2"/>
        <v>31100</v>
      </c>
      <c r="G22" s="168">
        <f t="shared" si="3"/>
        <v>0.65611814345991559</v>
      </c>
      <c r="H22" s="172">
        <v>29000</v>
      </c>
      <c r="I22" s="174">
        <v>0.37</v>
      </c>
      <c r="J22" s="96">
        <f t="shared" si="0"/>
        <v>26000</v>
      </c>
      <c r="K22" s="164">
        <f t="shared" si="1"/>
        <v>0.24186046511627907</v>
      </c>
    </row>
    <row r="23" spans="1:11">
      <c r="A23" s="16" t="s">
        <v>34</v>
      </c>
      <c r="B23" s="169">
        <v>49100</v>
      </c>
      <c r="C23" s="169">
        <v>84900</v>
      </c>
      <c r="D23" s="169">
        <v>120300</v>
      </c>
      <c r="E23" s="170">
        <v>177900</v>
      </c>
      <c r="F23" s="167">
        <f t="shared" si="2"/>
        <v>35800</v>
      </c>
      <c r="G23" s="168">
        <f t="shared" si="3"/>
        <v>0.72912423625254585</v>
      </c>
      <c r="H23" s="169">
        <v>35400</v>
      </c>
      <c r="I23" s="171">
        <v>0.42</v>
      </c>
      <c r="J23" s="96">
        <f t="shared" si="0"/>
        <v>57600</v>
      </c>
      <c r="K23" s="164">
        <f t="shared" si="1"/>
        <v>0.47880299251870323</v>
      </c>
    </row>
    <row r="24" spans="1:11">
      <c r="A24" s="19" t="s">
        <v>35</v>
      </c>
      <c r="B24" s="172">
        <v>46400</v>
      </c>
      <c r="C24" s="172">
        <v>75100</v>
      </c>
      <c r="D24" s="172">
        <v>109600</v>
      </c>
      <c r="E24" s="173">
        <v>144400</v>
      </c>
      <c r="F24" s="167">
        <f t="shared" si="2"/>
        <v>28700</v>
      </c>
      <c r="G24" s="168">
        <f t="shared" si="3"/>
        <v>0.61853448275862066</v>
      </c>
      <c r="H24" s="172">
        <v>34500</v>
      </c>
      <c r="I24" s="174">
        <v>0.46</v>
      </c>
      <c r="J24" s="96">
        <f t="shared" si="0"/>
        <v>34800</v>
      </c>
      <c r="K24" s="164">
        <f t="shared" si="1"/>
        <v>0.31751824817518248</v>
      </c>
    </row>
    <row r="25" spans="1:11">
      <c r="A25" s="16" t="s">
        <v>36</v>
      </c>
      <c r="B25" s="169">
        <v>23400</v>
      </c>
      <c r="C25" s="169">
        <v>36200</v>
      </c>
      <c r="D25" s="169">
        <v>52900</v>
      </c>
      <c r="E25" s="170">
        <v>68800</v>
      </c>
      <c r="F25" s="167">
        <f t="shared" si="2"/>
        <v>12800</v>
      </c>
      <c r="G25" s="168">
        <f t="shared" si="3"/>
        <v>0.54700854700854706</v>
      </c>
      <c r="H25" s="169">
        <v>16700</v>
      </c>
      <c r="I25" s="171">
        <v>0.46</v>
      </c>
      <c r="J25" s="96">
        <f t="shared" si="0"/>
        <v>15900</v>
      </c>
      <c r="K25" s="164">
        <f t="shared" si="1"/>
        <v>0.30056710775047257</v>
      </c>
    </row>
    <row r="26" spans="1:11">
      <c r="A26" s="19" t="s">
        <v>37</v>
      </c>
      <c r="B26" s="172">
        <v>27500</v>
      </c>
      <c r="C26" s="172">
        <v>52700</v>
      </c>
      <c r="D26" s="172">
        <v>87300</v>
      </c>
      <c r="E26" s="173">
        <v>119000</v>
      </c>
      <c r="F26" s="167">
        <f t="shared" si="2"/>
        <v>25200</v>
      </c>
      <c r="G26" s="168">
        <f t="shared" si="3"/>
        <v>0.91636363636363638</v>
      </c>
      <c r="H26" s="172">
        <v>34600</v>
      </c>
      <c r="I26" s="174">
        <v>0.66</v>
      </c>
      <c r="J26" s="96">
        <f t="shared" si="0"/>
        <v>31700</v>
      </c>
      <c r="K26" s="164">
        <f t="shared" si="1"/>
        <v>0.36311569301260022</v>
      </c>
    </row>
    <row r="27" spans="1:11">
      <c r="A27" s="16" t="s">
        <v>38</v>
      </c>
      <c r="B27" s="169">
        <v>49800</v>
      </c>
      <c r="C27" s="169">
        <v>83000</v>
      </c>
      <c r="D27" s="169">
        <v>121100</v>
      </c>
      <c r="E27" s="170">
        <v>180700</v>
      </c>
      <c r="F27" s="167">
        <f t="shared" si="2"/>
        <v>33200</v>
      </c>
      <c r="G27" s="168">
        <f t="shared" si="3"/>
        <v>0.66666666666666663</v>
      </c>
      <c r="H27" s="169">
        <v>38100</v>
      </c>
      <c r="I27" s="171">
        <v>0.46</v>
      </c>
      <c r="J27" s="96">
        <f t="shared" si="0"/>
        <v>59600</v>
      </c>
      <c r="K27" s="164">
        <f t="shared" si="1"/>
        <v>0.49215524360033031</v>
      </c>
    </row>
    <row r="28" spans="1:11">
      <c r="A28" s="19" t="s">
        <v>39</v>
      </c>
      <c r="B28" s="172">
        <v>36200</v>
      </c>
      <c r="C28" s="172">
        <v>59400</v>
      </c>
      <c r="D28" s="172">
        <v>84300</v>
      </c>
      <c r="E28" s="173">
        <v>114500</v>
      </c>
      <c r="F28" s="167">
        <f t="shared" si="2"/>
        <v>23200</v>
      </c>
      <c r="G28" s="168">
        <f t="shared" si="3"/>
        <v>0.64088397790055252</v>
      </c>
      <c r="H28" s="172">
        <v>24900</v>
      </c>
      <c r="I28" s="174">
        <v>0.42</v>
      </c>
      <c r="J28" s="96">
        <f t="shared" si="0"/>
        <v>30200</v>
      </c>
      <c r="K28" s="164">
        <f t="shared" si="1"/>
        <v>0.3582443653618031</v>
      </c>
    </row>
    <row r="29" spans="1:11">
      <c r="A29" s="16" t="s">
        <v>40</v>
      </c>
      <c r="B29" s="169">
        <v>37200</v>
      </c>
      <c r="C29" s="169">
        <v>58500</v>
      </c>
      <c r="D29" s="169">
        <v>87300</v>
      </c>
      <c r="E29" s="170">
        <v>150900</v>
      </c>
      <c r="F29" s="167">
        <f t="shared" si="2"/>
        <v>21300</v>
      </c>
      <c r="G29" s="168">
        <f t="shared" si="3"/>
        <v>0.57258064516129037</v>
      </c>
      <c r="H29" s="169">
        <v>28800</v>
      </c>
      <c r="I29" s="171">
        <v>0.49</v>
      </c>
      <c r="J29" s="96">
        <f t="shared" si="0"/>
        <v>63600</v>
      </c>
      <c r="K29" s="164">
        <f t="shared" si="1"/>
        <v>0.72852233676975942</v>
      </c>
    </row>
    <row r="30" spans="1:11">
      <c r="A30" s="19" t="s">
        <v>41</v>
      </c>
      <c r="B30" s="172">
        <v>28600</v>
      </c>
      <c r="C30" s="172">
        <v>44900</v>
      </c>
      <c r="D30" s="172">
        <v>74200</v>
      </c>
      <c r="E30" s="173">
        <v>92300</v>
      </c>
      <c r="F30" s="167">
        <f t="shared" si="2"/>
        <v>16300</v>
      </c>
      <c r="G30" s="168">
        <f t="shared" si="3"/>
        <v>0.56993006993006989</v>
      </c>
      <c r="H30" s="172">
        <v>29300</v>
      </c>
      <c r="I30" s="174">
        <v>0.65</v>
      </c>
      <c r="J30" s="96">
        <f t="shared" si="0"/>
        <v>18100</v>
      </c>
      <c r="K30" s="164">
        <f t="shared" si="1"/>
        <v>0.24393530997304583</v>
      </c>
    </row>
    <row r="31" spans="1:11">
      <c r="A31" s="16" t="s">
        <v>42</v>
      </c>
      <c r="B31" s="169">
        <v>43000</v>
      </c>
      <c r="C31" s="169">
        <v>71300</v>
      </c>
      <c r="D31" s="169">
        <v>93800</v>
      </c>
      <c r="E31" s="170">
        <v>139300</v>
      </c>
      <c r="F31" s="167">
        <f t="shared" si="2"/>
        <v>28300</v>
      </c>
      <c r="G31" s="168">
        <f t="shared" si="3"/>
        <v>0.6581395348837209</v>
      </c>
      <c r="H31" s="169">
        <v>22500</v>
      </c>
      <c r="I31" s="171">
        <v>0.32</v>
      </c>
      <c r="J31" s="96">
        <f t="shared" si="0"/>
        <v>45500</v>
      </c>
      <c r="K31" s="164">
        <f t="shared" si="1"/>
        <v>0.48507462686567165</v>
      </c>
    </row>
    <row r="32" spans="1:11">
      <c r="A32" s="19" t="s">
        <v>43</v>
      </c>
      <c r="B32" s="172">
        <v>32000</v>
      </c>
      <c r="C32" s="172">
        <v>56700</v>
      </c>
      <c r="D32" s="172">
        <v>81100</v>
      </c>
      <c r="E32" s="173">
        <v>105100</v>
      </c>
      <c r="F32" s="167">
        <f t="shared" si="2"/>
        <v>24700</v>
      </c>
      <c r="G32" s="168">
        <f t="shared" si="3"/>
        <v>0.77187499999999998</v>
      </c>
      <c r="H32" s="172">
        <v>24400</v>
      </c>
      <c r="I32" s="174">
        <v>0.43</v>
      </c>
      <c r="J32" s="96">
        <f t="shared" si="0"/>
        <v>24000</v>
      </c>
      <c r="K32" s="164">
        <f t="shared" si="1"/>
        <v>0.29593094944512949</v>
      </c>
    </row>
    <row r="33" spans="1:11">
      <c r="A33" s="16" t="s">
        <v>44</v>
      </c>
      <c r="B33" s="169">
        <v>26100</v>
      </c>
      <c r="C33" s="169">
        <v>37300</v>
      </c>
      <c r="D33" s="169">
        <v>57600</v>
      </c>
      <c r="E33" s="170">
        <v>85300</v>
      </c>
      <c r="F33" s="167">
        <f t="shared" si="2"/>
        <v>11200</v>
      </c>
      <c r="G33" s="168">
        <f t="shared" si="3"/>
        <v>0.42911877394636017</v>
      </c>
      <c r="H33" s="169">
        <v>20300</v>
      </c>
      <c r="I33" s="171">
        <v>0.54</v>
      </c>
      <c r="J33" s="96">
        <f t="shared" si="0"/>
        <v>27700</v>
      </c>
      <c r="K33" s="164">
        <f t="shared" si="1"/>
        <v>0.48090277777777779</v>
      </c>
    </row>
    <row r="34" spans="1:11">
      <c r="A34" s="19" t="s">
        <v>45</v>
      </c>
      <c r="B34" s="172">
        <v>38800</v>
      </c>
      <c r="C34" s="172">
        <v>62900</v>
      </c>
      <c r="D34" s="172">
        <v>84300</v>
      </c>
      <c r="E34" s="173">
        <v>96700</v>
      </c>
      <c r="F34" s="167">
        <f t="shared" si="2"/>
        <v>24100</v>
      </c>
      <c r="G34" s="168">
        <f t="shared" si="3"/>
        <v>0.62113402061855671</v>
      </c>
      <c r="H34" s="172">
        <v>21400</v>
      </c>
      <c r="I34" s="174">
        <v>0.34</v>
      </c>
      <c r="J34" s="96">
        <f t="shared" si="0"/>
        <v>12400</v>
      </c>
      <c r="K34" s="164">
        <f t="shared" si="1"/>
        <v>0.14709371293001186</v>
      </c>
    </row>
    <row r="35" spans="1:11">
      <c r="A35" s="16" t="s">
        <v>46</v>
      </c>
      <c r="B35" s="169">
        <v>25600</v>
      </c>
      <c r="C35" s="169">
        <v>50200</v>
      </c>
      <c r="D35" s="169">
        <v>75700</v>
      </c>
      <c r="E35" s="170">
        <v>110800</v>
      </c>
      <c r="F35" s="167">
        <f t="shared" si="2"/>
        <v>24600</v>
      </c>
      <c r="G35" s="168">
        <f t="shared" si="3"/>
        <v>0.9609375</v>
      </c>
      <c r="H35" s="169">
        <v>25500</v>
      </c>
      <c r="I35" s="171">
        <v>0.51</v>
      </c>
      <c r="J35" s="96">
        <f t="shared" si="0"/>
        <v>35100</v>
      </c>
      <c r="K35" s="164">
        <f t="shared" si="1"/>
        <v>0.46367239101717306</v>
      </c>
    </row>
    <row r="36" spans="1:11">
      <c r="A36" s="19" t="s">
        <v>47</v>
      </c>
      <c r="B36" s="172">
        <v>40000</v>
      </c>
      <c r="C36" s="172">
        <v>58900</v>
      </c>
      <c r="D36" s="172">
        <v>93100</v>
      </c>
      <c r="E36" s="173">
        <v>159800</v>
      </c>
      <c r="F36" s="167">
        <f t="shared" si="2"/>
        <v>18900</v>
      </c>
      <c r="G36" s="168">
        <f t="shared" si="3"/>
        <v>0.47249999999999998</v>
      </c>
      <c r="H36" s="172">
        <v>34200</v>
      </c>
      <c r="I36" s="174">
        <v>0.57999999999999996</v>
      </c>
      <c r="J36" s="96">
        <f t="shared" si="0"/>
        <v>66700</v>
      </c>
      <c r="K36" s="164">
        <f t="shared" si="1"/>
        <v>0.71643394199785182</v>
      </c>
    </row>
    <row r="37" spans="1:11">
      <c r="A37" s="16" t="s">
        <v>48</v>
      </c>
      <c r="B37" s="169">
        <v>58100</v>
      </c>
      <c r="C37" s="169">
        <v>98900</v>
      </c>
      <c r="D37" s="169">
        <v>148400</v>
      </c>
      <c r="E37" s="170">
        <v>238500</v>
      </c>
      <c r="F37" s="167">
        <f t="shared" si="2"/>
        <v>40800</v>
      </c>
      <c r="G37" s="168">
        <f t="shared" si="3"/>
        <v>0.70223752151462993</v>
      </c>
      <c r="H37" s="169">
        <v>49500</v>
      </c>
      <c r="I37" s="171">
        <v>0.5</v>
      </c>
      <c r="J37" s="96">
        <f t="shared" si="0"/>
        <v>90100</v>
      </c>
      <c r="K37" s="164">
        <f t="shared" si="1"/>
        <v>0.6071428571428571</v>
      </c>
    </row>
    <row r="38" spans="1:11">
      <c r="A38" s="19" t="s">
        <v>143</v>
      </c>
      <c r="B38" s="172">
        <v>24500</v>
      </c>
      <c r="C38" s="172">
        <v>44000</v>
      </c>
      <c r="D38" s="172">
        <v>65400</v>
      </c>
      <c r="E38" s="173">
        <v>96400</v>
      </c>
      <c r="F38" s="167">
        <f t="shared" si="2"/>
        <v>19500</v>
      </c>
      <c r="G38" s="168">
        <f t="shared" si="3"/>
        <v>0.79591836734693877</v>
      </c>
      <c r="H38" s="172">
        <v>21400</v>
      </c>
      <c r="I38" s="174">
        <v>0.49</v>
      </c>
      <c r="J38" s="96">
        <f t="shared" si="0"/>
        <v>31000</v>
      </c>
      <c r="K38" s="164">
        <f t="shared" si="1"/>
        <v>0.47400611620795108</v>
      </c>
    </row>
    <row r="39" spans="1:11">
      <c r="A39" s="16" t="s">
        <v>50</v>
      </c>
      <c r="B39" s="169">
        <v>49500</v>
      </c>
      <c r="C39" s="169">
        <v>82700</v>
      </c>
      <c r="D39" s="169">
        <v>111700</v>
      </c>
      <c r="E39" s="170">
        <v>160700</v>
      </c>
      <c r="F39" s="167">
        <f t="shared" si="2"/>
        <v>33200</v>
      </c>
      <c r="G39" s="168">
        <f t="shared" si="3"/>
        <v>0.6707070707070707</v>
      </c>
      <c r="H39" s="169">
        <v>29000</v>
      </c>
      <c r="I39" s="171">
        <v>0.35</v>
      </c>
      <c r="J39" s="96">
        <f t="shared" si="0"/>
        <v>49000</v>
      </c>
      <c r="K39" s="164">
        <f t="shared" si="1"/>
        <v>0.43867502238137868</v>
      </c>
    </row>
    <row r="40" spans="1:11">
      <c r="A40" s="19" t="s">
        <v>51</v>
      </c>
      <c r="B40" s="172">
        <v>44500</v>
      </c>
      <c r="C40" s="172">
        <v>75200</v>
      </c>
      <c r="D40" s="172">
        <v>96600</v>
      </c>
      <c r="E40" s="173">
        <v>151900</v>
      </c>
      <c r="F40" s="167">
        <f t="shared" si="2"/>
        <v>30700</v>
      </c>
      <c r="G40" s="168">
        <f t="shared" si="3"/>
        <v>0.68988764044943818</v>
      </c>
      <c r="H40" s="172">
        <v>21400</v>
      </c>
      <c r="I40" s="174">
        <v>0.28000000000000003</v>
      </c>
      <c r="J40" s="96">
        <f t="shared" si="0"/>
        <v>55300</v>
      </c>
      <c r="K40" s="164">
        <f t="shared" si="1"/>
        <v>0.57246376811594202</v>
      </c>
    </row>
    <row r="41" spans="1:11">
      <c r="A41" s="16" t="s">
        <v>52</v>
      </c>
      <c r="B41" s="169">
        <v>37400</v>
      </c>
      <c r="C41" s="169">
        <v>62100</v>
      </c>
      <c r="D41" s="169">
        <v>94000</v>
      </c>
      <c r="E41" s="170">
        <v>140600</v>
      </c>
      <c r="F41" s="167">
        <f t="shared" si="2"/>
        <v>24700</v>
      </c>
      <c r="G41" s="168">
        <f t="shared" si="3"/>
        <v>0.66042780748663099</v>
      </c>
      <c r="H41" s="169">
        <v>31900</v>
      </c>
      <c r="I41" s="171">
        <v>0.51</v>
      </c>
      <c r="J41" s="96">
        <f t="shared" si="0"/>
        <v>46600</v>
      </c>
      <c r="K41" s="164">
        <f t="shared" si="1"/>
        <v>0.49574468085106382</v>
      </c>
    </row>
    <row r="42" spans="1:11">
      <c r="A42" s="19" t="s">
        <v>53</v>
      </c>
      <c r="B42" s="172">
        <v>40400</v>
      </c>
      <c r="C42" s="172">
        <v>65400</v>
      </c>
      <c r="D42" s="172">
        <v>100600</v>
      </c>
      <c r="E42" s="173">
        <v>152400</v>
      </c>
      <c r="F42" s="167">
        <f t="shared" si="2"/>
        <v>25000</v>
      </c>
      <c r="G42" s="168">
        <f t="shared" si="3"/>
        <v>0.61881188118811881</v>
      </c>
      <c r="H42" s="172">
        <v>35200</v>
      </c>
      <c r="I42" s="174">
        <v>0.54</v>
      </c>
      <c r="J42" s="96">
        <f t="shared" si="0"/>
        <v>51800</v>
      </c>
      <c r="K42" s="164">
        <f t="shared" si="1"/>
        <v>0.51491053677932408</v>
      </c>
    </row>
    <row r="43" spans="1:11">
      <c r="A43" s="16" t="s">
        <v>54</v>
      </c>
      <c r="B43" s="169">
        <v>45500</v>
      </c>
      <c r="C43" s="169">
        <v>72300</v>
      </c>
      <c r="D43" s="169">
        <v>122600</v>
      </c>
      <c r="E43" s="170">
        <v>178900</v>
      </c>
      <c r="F43" s="167">
        <f t="shared" si="2"/>
        <v>26800</v>
      </c>
      <c r="G43" s="168">
        <f t="shared" si="3"/>
        <v>0.58901098901098903</v>
      </c>
      <c r="H43" s="169">
        <v>50300</v>
      </c>
      <c r="I43" s="171">
        <v>0.7</v>
      </c>
      <c r="J43" s="96">
        <f t="shared" si="0"/>
        <v>56300</v>
      </c>
      <c r="K43" s="164">
        <f t="shared" si="1"/>
        <v>0.45921696574225124</v>
      </c>
    </row>
    <row r="44" spans="1:11">
      <c r="A44" s="19" t="s">
        <v>55</v>
      </c>
      <c r="B44" s="172">
        <v>52500</v>
      </c>
      <c r="C44" s="172">
        <v>85500</v>
      </c>
      <c r="D44" s="172">
        <v>114900</v>
      </c>
      <c r="E44" s="173">
        <v>185600</v>
      </c>
      <c r="F44" s="167">
        <f t="shared" si="2"/>
        <v>33000</v>
      </c>
      <c r="G44" s="168">
        <f t="shared" si="3"/>
        <v>0.62857142857142856</v>
      </c>
      <c r="H44" s="172">
        <v>29400</v>
      </c>
      <c r="I44" s="174">
        <v>0.34</v>
      </c>
      <c r="J44" s="96">
        <f t="shared" si="0"/>
        <v>70700</v>
      </c>
      <c r="K44" s="164">
        <f t="shared" si="1"/>
        <v>0.61531766753698869</v>
      </c>
    </row>
    <row r="45" spans="1:11">
      <c r="A45" s="16" t="s">
        <v>56</v>
      </c>
      <c r="B45" s="169">
        <v>22300</v>
      </c>
      <c r="C45" s="169">
        <v>38200</v>
      </c>
      <c r="D45" s="169">
        <v>50800</v>
      </c>
      <c r="E45" s="170">
        <v>77800</v>
      </c>
      <c r="F45" s="167">
        <f t="shared" si="2"/>
        <v>15900</v>
      </c>
      <c r="G45" s="168">
        <f t="shared" si="3"/>
        <v>0.71300448430493268</v>
      </c>
      <c r="H45" s="169">
        <v>12600</v>
      </c>
      <c r="I45" s="171">
        <v>0.33</v>
      </c>
      <c r="J45" s="96">
        <f t="shared" si="0"/>
        <v>27000</v>
      </c>
      <c r="K45" s="164">
        <f t="shared" si="1"/>
        <v>0.53149606299212604</v>
      </c>
    </row>
    <row r="46" spans="1:11">
      <c r="A46" s="19" t="s">
        <v>57</v>
      </c>
      <c r="B46" s="172">
        <v>28000</v>
      </c>
      <c r="C46" s="172">
        <v>45300</v>
      </c>
      <c r="D46" s="172">
        <v>69600</v>
      </c>
      <c r="E46" s="173">
        <v>93400</v>
      </c>
      <c r="F46" s="167">
        <f t="shared" si="2"/>
        <v>17300</v>
      </c>
      <c r="G46" s="168">
        <f t="shared" si="3"/>
        <v>0.61785714285714288</v>
      </c>
      <c r="H46" s="172">
        <v>24300</v>
      </c>
      <c r="I46" s="174">
        <v>0.54</v>
      </c>
      <c r="J46" s="96">
        <f t="shared" si="0"/>
        <v>23800</v>
      </c>
      <c r="K46" s="164">
        <f t="shared" si="1"/>
        <v>0.34195402298850575</v>
      </c>
    </row>
    <row r="47" spans="1:11" ht="15.75" thickBot="1">
      <c r="A47" s="23" t="s">
        <v>58</v>
      </c>
      <c r="B47" s="175">
        <v>23800</v>
      </c>
      <c r="C47" s="175">
        <v>34700</v>
      </c>
      <c r="D47" s="175">
        <v>47100</v>
      </c>
      <c r="E47" s="176">
        <v>77900</v>
      </c>
      <c r="F47" s="177">
        <f t="shared" si="2"/>
        <v>10900</v>
      </c>
      <c r="G47" s="178">
        <f t="shared" si="3"/>
        <v>0.45798319327731091</v>
      </c>
      <c r="H47" s="175">
        <v>12400</v>
      </c>
      <c r="I47" s="179">
        <v>0.36</v>
      </c>
      <c r="J47" s="96">
        <f t="shared" si="0"/>
        <v>30800</v>
      </c>
      <c r="K47" s="164">
        <f t="shared" si="1"/>
        <v>0.65392781316348192</v>
      </c>
    </row>
    <row r="49" spans="1:1">
      <c r="A49" t="s">
        <v>113</v>
      </c>
    </row>
  </sheetData>
  <sortState xmlns:xlrd2="http://schemas.microsoft.com/office/spreadsheetml/2017/richdata2" ref="A8:G47">
    <sortCondition ref="A8:A47"/>
  </sortState>
  <mergeCells count="8">
    <mergeCell ref="A1:K1"/>
    <mergeCell ref="A2:K2"/>
    <mergeCell ref="A3:K3"/>
    <mergeCell ref="A5:A6"/>
    <mergeCell ref="B5:E5"/>
    <mergeCell ref="H5:I5"/>
    <mergeCell ref="F5:G5"/>
    <mergeCell ref="J5:K5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49"/>
  <sheetViews>
    <sheetView workbookViewId="0">
      <selection activeCell="E36" sqref="E36"/>
    </sheetView>
  </sheetViews>
  <sheetFormatPr defaultRowHeight="15"/>
  <cols>
    <col min="1" max="1" width="22.42578125" customWidth="1"/>
  </cols>
  <sheetData>
    <row r="1" spans="1:11">
      <c r="A1" s="257" t="s">
        <v>189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>
      <c r="A2" s="257" t="s">
        <v>2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1" ht="15.75" thickBot="1"/>
    <row r="4" spans="1:11">
      <c r="A4" s="230" t="s">
        <v>18</v>
      </c>
      <c r="B4" s="235">
        <v>1980</v>
      </c>
      <c r="C4" s="235">
        <v>1990</v>
      </c>
      <c r="D4" s="235">
        <v>2000</v>
      </c>
      <c r="E4" s="235">
        <v>2010</v>
      </c>
      <c r="F4" s="232" t="s">
        <v>186</v>
      </c>
      <c r="G4" s="232"/>
      <c r="H4" s="232" t="s">
        <v>70</v>
      </c>
      <c r="I4" s="232"/>
      <c r="J4" s="232" t="s">
        <v>6</v>
      </c>
      <c r="K4" s="234"/>
    </row>
    <row r="5" spans="1:11" ht="15.75" thickBot="1">
      <c r="A5" s="231"/>
      <c r="B5" s="237"/>
      <c r="C5" s="237"/>
      <c r="D5" s="237"/>
      <c r="E5" s="237"/>
      <c r="F5" s="192" t="s">
        <v>8</v>
      </c>
      <c r="G5" s="192" t="s">
        <v>9</v>
      </c>
      <c r="H5" s="192" t="s">
        <v>8</v>
      </c>
      <c r="I5" s="192" t="s">
        <v>9</v>
      </c>
      <c r="J5" s="192" t="s">
        <v>8</v>
      </c>
      <c r="K5" s="193" t="s">
        <v>9</v>
      </c>
    </row>
    <row r="6" spans="1:11" ht="15.75" thickBot="1">
      <c r="A6" s="70" t="s">
        <v>190</v>
      </c>
      <c r="B6" s="71">
        <v>276</v>
      </c>
      <c r="C6" s="71">
        <v>322</v>
      </c>
      <c r="D6" s="71">
        <v>531</v>
      </c>
      <c r="E6" s="199">
        <v>763</v>
      </c>
      <c r="F6" s="197">
        <v>46</v>
      </c>
      <c r="G6" s="196">
        <f>(C6-B6)/B6</f>
        <v>0.16666666666666666</v>
      </c>
      <c r="H6" s="198">
        <v>209</v>
      </c>
      <c r="I6" s="196">
        <f>(D6-C6)/B6</f>
        <v>0.75724637681159424</v>
      </c>
      <c r="J6" s="197">
        <f>E6-D6</f>
        <v>232</v>
      </c>
      <c r="K6" s="196">
        <f>(E6-D6)/D6</f>
        <v>0.43691148775894539</v>
      </c>
    </row>
    <row r="7" spans="1:11" s="8" customFormat="1">
      <c r="A7" s="10" t="s">
        <v>11</v>
      </c>
      <c r="B7" s="72">
        <v>300</v>
      </c>
      <c r="C7" s="72">
        <v>357</v>
      </c>
      <c r="D7" s="72">
        <v>557</v>
      </c>
      <c r="E7" s="180">
        <v>787</v>
      </c>
      <c r="F7" s="194">
        <v>57</v>
      </c>
      <c r="G7" s="195">
        <f t="shared" ref="G7:G47" si="0">(C7-B7)/B7</f>
        <v>0.19</v>
      </c>
      <c r="H7" s="194">
        <v>200</v>
      </c>
      <c r="I7" s="195">
        <f t="shared" ref="I7:I47" si="1">(D7-C7)/B7</f>
        <v>0.66666666666666663</v>
      </c>
      <c r="J7" s="194">
        <f>E7-D7</f>
        <v>230</v>
      </c>
      <c r="K7" s="195">
        <f>(E7-D7)/D7</f>
        <v>0.41292639138240572</v>
      </c>
    </row>
    <row r="8" spans="1:11">
      <c r="A8" s="19" t="s">
        <v>19</v>
      </c>
      <c r="B8" s="73">
        <v>152</v>
      </c>
      <c r="C8" s="73">
        <v>233</v>
      </c>
      <c r="D8" s="73">
        <v>344</v>
      </c>
      <c r="E8" s="181">
        <v>566</v>
      </c>
      <c r="F8" s="186">
        <v>81</v>
      </c>
      <c r="G8" s="185">
        <f t="shared" si="0"/>
        <v>0.53289473684210531</v>
      </c>
      <c r="H8" s="184">
        <v>111</v>
      </c>
      <c r="I8" s="185">
        <f t="shared" si="1"/>
        <v>0.73026315789473684</v>
      </c>
      <c r="J8" s="184">
        <f t="shared" ref="J8:J47" si="2">E8-D8</f>
        <v>222</v>
      </c>
      <c r="K8" s="185">
        <f t="shared" ref="K8:K47" si="3">(E8-D8)/D8</f>
        <v>0.64534883720930236</v>
      </c>
    </row>
    <row r="9" spans="1:11">
      <c r="A9" s="16" t="s">
        <v>20</v>
      </c>
      <c r="B9" s="74">
        <v>297</v>
      </c>
      <c r="C9" s="74">
        <v>366</v>
      </c>
      <c r="D9" s="74">
        <v>532</v>
      </c>
      <c r="E9" s="182">
        <v>754</v>
      </c>
      <c r="F9" s="186">
        <v>69</v>
      </c>
      <c r="G9" s="185">
        <f t="shared" si="0"/>
        <v>0.23232323232323232</v>
      </c>
      <c r="H9" s="184">
        <v>166</v>
      </c>
      <c r="I9" s="185">
        <f t="shared" si="1"/>
        <v>0.55892255892255893</v>
      </c>
      <c r="J9" s="184">
        <f t="shared" si="2"/>
        <v>222</v>
      </c>
      <c r="K9" s="185">
        <f t="shared" si="3"/>
        <v>0.41729323308270677</v>
      </c>
    </row>
    <row r="10" spans="1:11">
      <c r="A10" s="19" t="s">
        <v>21</v>
      </c>
      <c r="B10" s="73">
        <v>295</v>
      </c>
      <c r="C10" s="73">
        <v>313</v>
      </c>
      <c r="D10" s="73">
        <v>554</v>
      </c>
      <c r="E10" s="181">
        <v>754</v>
      </c>
      <c r="F10" s="186">
        <v>18</v>
      </c>
      <c r="G10" s="185">
        <f t="shared" si="0"/>
        <v>6.1016949152542375E-2</v>
      </c>
      <c r="H10" s="184">
        <v>241</v>
      </c>
      <c r="I10" s="185">
        <f t="shared" si="1"/>
        <v>0.81694915254237288</v>
      </c>
      <c r="J10" s="184">
        <f t="shared" si="2"/>
        <v>200</v>
      </c>
      <c r="K10" s="185">
        <f t="shared" si="3"/>
        <v>0.36101083032490977</v>
      </c>
    </row>
    <row r="11" spans="1:11">
      <c r="A11" s="16" t="s">
        <v>22</v>
      </c>
      <c r="B11" s="74">
        <v>389</v>
      </c>
      <c r="C11" s="74">
        <v>422</v>
      </c>
      <c r="D11" s="74">
        <v>690</v>
      </c>
      <c r="E11" s="182">
        <v>860</v>
      </c>
      <c r="F11" s="186">
        <v>33</v>
      </c>
      <c r="G11" s="185">
        <f t="shared" si="0"/>
        <v>8.4832904884318772E-2</v>
      </c>
      <c r="H11" s="184">
        <v>268</v>
      </c>
      <c r="I11" s="185">
        <f t="shared" si="1"/>
        <v>0.68894601542416456</v>
      </c>
      <c r="J11" s="184">
        <f t="shared" si="2"/>
        <v>170</v>
      </c>
      <c r="K11" s="185">
        <f t="shared" si="3"/>
        <v>0.24637681159420291</v>
      </c>
    </row>
    <row r="12" spans="1:11">
      <c r="A12" s="19" t="s">
        <v>23</v>
      </c>
      <c r="B12" s="73">
        <v>272</v>
      </c>
      <c r="C12" s="73">
        <v>305</v>
      </c>
      <c r="D12" s="73">
        <v>582</v>
      </c>
      <c r="E12" s="181">
        <v>858</v>
      </c>
      <c r="F12" s="186">
        <v>33</v>
      </c>
      <c r="G12" s="185">
        <f t="shared" si="0"/>
        <v>0.12132352941176471</v>
      </c>
      <c r="H12" s="184">
        <v>277</v>
      </c>
      <c r="I12" s="185">
        <f t="shared" si="1"/>
        <v>1.0183823529411764</v>
      </c>
      <c r="J12" s="184">
        <f t="shared" si="2"/>
        <v>276</v>
      </c>
      <c r="K12" s="185">
        <f t="shared" si="3"/>
        <v>0.47422680412371132</v>
      </c>
    </row>
    <row r="13" spans="1:11">
      <c r="A13" s="16" t="s">
        <v>24</v>
      </c>
      <c r="B13" s="74">
        <v>230</v>
      </c>
      <c r="C13" s="74">
        <v>263</v>
      </c>
      <c r="D13" s="74">
        <v>412</v>
      </c>
      <c r="E13" s="182">
        <v>536</v>
      </c>
      <c r="F13" s="186">
        <v>33</v>
      </c>
      <c r="G13" s="185">
        <f t="shared" si="0"/>
        <v>0.14347826086956522</v>
      </c>
      <c r="H13" s="184">
        <v>149</v>
      </c>
      <c r="I13" s="185">
        <f t="shared" si="1"/>
        <v>0.64782608695652177</v>
      </c>
      <c r="J13" s="184">
        <f t="shared" si="2"/>
        <v>124</v>
      </c>
      <c r="K13" s="185">
        <f t="shared" si="3"/>
        <v>0.30097087378640774</v>
      </c>
    </row>
    <row r="14" spans="1:11">
      <c r="A14" s="19" t="s">
        <v>25</v>
      </c>
      <c r="B14" s="73">
        <v>125</v>
      </c>
      <c r="C14" s="73">
        <v>191</v>
      </c>
      <c r="D14" s="73">
        <v>387</v>
      </c>
      <c r="E14" s="181">
        <v>520</v>
      </c>
      <c r="F14" s="186">
        <v>66</v>
      </c>
      <c r="G14" s="185">
        <f t="shared" si="0"/>
        <v>0.52800000000000002</v>
      </c>
      <c r="H14" s="184">
        <v>196</v>
      </c>
      <c r="I14" s="185">
        <f t="shared" si="1"/>
        <v>1.5680000000000001</v>
      </c>
      <c r="J14" s="184">
        <f t="shared" si="2"/>
        <v>133</v>
      </c>
      <c r="K14" s="185">
        <f t="shared" si="3"/>
        <v>0.34366925064599485</v>
      </c>
    </row>
    <row r="15" spans="1:11">
      <c r="A15" s="16" t="s">
        <v>26</v>
      </c>
      <c r="B15" s="74">
        <v>224</v>
      </c>
      <c r="C15" s="74">
        <v>264</v>
      </c>
      <c r="D15" s="74">
        <v>465</v>
      </c>
      <c r="E15" s="182">
        <v>652</v>
      </c>
      <c r="F15" s="186">
        <v>40</v>
      </c>
      <c r="G15" s="185">
        <f t="shared" si="0"/>
        <v>0.17857142857142858</v>
      </c>
      <c r="H15" s="184">
        <v>201</v>
      </c>
      <c r="I15" s="185">
        <f t="shared" si="1"/>
        <v>0.8973214285714286</v>
      </c>
      <c r="J15" s="184">
        <f t="shared" si="2"/>
        <v>187</v>
      </c>
      <c r="K15" s="185">
        <f t="shared" si="3"/>
        <v>0.40215053763440861</v>
      </c>
    </row>
    <row r="16" spans="1:11">
      <c r="A16" s="19" t="s">
        <v>27</v>
      </c>
      <c r="B16" s="73">
        <v>246</v>
      </c>
      <c r="C16" s="73">
        <v>278</v>
      </c>
      <c r="D16" s="73">
        <v>544</v>
      </c>
      <c r="E16" s="181">
        <v>693</v>
      </c>
      <c r="F16" s="186">
        <v>32</v>
      </c>
      <c r="G16" s="185">
        <f t="shared" si="0"/>
        <v>0.13008130081300814</v>
      </c>
      <c r="H16" s="184">
        <v>266</v>
      </c>
      <c r="I16" s="185">
        <f t="shared" si="1"/>
        <v>1.0813008130081301</v>
      </c>
      <c r="J16" s="184">
        <f t="shared" si="2"/>
        <v>149</v>
      </c>
      <c r="K16" s="185">
        <f t="shared" si="3"/>
        <v>0.27389705882352944</v>
      </c>
    </row>
    <row r="17" spans="1:11">
      <c r="A17" s="16" t="s">
        <v>28</v>
      </c>
      <c r="B17" s="74">
        <v>241</v>
      </c>
      <c r="C17" s="74">
        <v>296</v>
      </c>
      <c r="D17" s="74">
        <v>479</v>
      </c>
      <c r="E17" s="182">
        <v>700</v>
      </c>
      <c r="F17" s="186">
        <v>55</v>
      </c>
      <c r="G17" s="185">
        <f t="shared" si="0"/>
        <v>0.22821576763485477</v>
      </c>
      <c r="H17" s="184">
        <v>183</v>
      </c>
      <c r="I17" s="185">
        <f t="shared" si="1"/>
        <v>0.75933609958506221</v>
      </c>
      <c r="J17" s="184">
        <f t="shared" si="2"/>
        <v>221</v>
      </c>
      <c r="K17" s="185">
        <f t="shared" si="3"/>
        <v>0.4613778705636743</v>
      </c>
    </row>
    <row r="18" spans="1:11">
      <c r="A18" s="19" t="s">
        <v>29</v>
      </c>
      <c r="B18" s="73">
        <v>329</v>
      </c>
      <c r="C18" s="73">
        <v>350</v>
      </c>
      <c r="D18" s="73">
        <v>515</v>
      </c>
      <c r="E18" s="181">
        <v>653</v>
      </c>
      <c r="F18" s="186">
        <v>21</v>
      </c>
      <c r="G18" s="185">
        <f t="shared" si="0"/>
        <v>6.3829787234042548E-2</v>
      </c>
      <c r="H18" s="184">
        <v>165</v>
      </c>
      <c r="I18" s="185">
        <f t="shared" si="1"/>
        <v>0.50151975683890582</v>
      </c>
      <c r="J18" s="184">
        <f t="shared" si="2"/>
        <v>138</v>
      </c>
      <c r="K18" s="185">
        <f t="shared" si="3"/>
        <v>0.26796116504854367</v>
      </c>
    </row>
    <row r="19" spans="1:11">
      <c r="A19" s="16" t="s">
        <v>30</v>
      </c>
      <c r="B19" s="74">
        <v>305</v>
      </c>
      <c r="C19" s="74">
        <v>359</v>
      </c>
      <c r="D19" s="74">
        <v>527</v>
      </c>
      <c r="E19" s="182">
        <v>807</v>
      </c>
      <c r="F19" s="186">
        <v>54</v>
      </c>
      <c r="G19" s="185">
        <f t="shared" si="0"/>
        <v>0.17704918032786884</v>
      </c>
      <c r="H19" s="184">
        <v>168</v>
      </c>
      <c r="I19" s="185">
        <f t="shared" si="1"/>
        <v>0.55081967213114758</v>
      </c>
      <c r="J19" s="184">
        <f t="shared" si="2"/>
        <v>280</v>
      </c>
      <c r="K19" s="185">
        <f t="shared" si="3"/>
        <v>0.53130929791271342</v>
      </c>
    </row>
    <row r="20" spans="1:11">
      <c r="A20" s="19" t="s">
        <v>31</v>
      </c>
      <c r="B20" s="73">
        <v>175</v>
      </c>
      <c r="C20" s="73">
        <v>214</v>
      </c>
      <c r="D20" s="73">
        <v>436</v>
      </c>
      <c r="E20" s="181">
        <v>690</v>
      </c>
      <c r="F20" s="186">
        <v>39</v>
      </c>
      <c r="G20" s="185">
        <f t="shared" si="0"/>
        <v>0.22285714285714286</v>
      </c>
      <c r="H20" s="184">
        <v>222</v>
      </c>
      <c r="I20" s="185">
        <f t="shared" si="1"/>
        <v>1.2685714285714285</v>
      </c>
      <c r="J20" s="184">
        <f t="shared" si="2"/>
        <v>254</v>
      </c>
      <c r="K20" s="185">
        <f t="shared" si="3"/>
        <v>0.58256880733944949</v>
      </c>
    </row>
    <row r="21" spans="1:11">
      <c r="A21" s="16" t="s">
        <v>32</v>
      </c>
      <c r="B21" s="74">
        <v>238</v>
      </c>
      <c r="C21" s="74">
        <v>400</v>
      </c>
      <c r="D21" s="74">
        <v>350</v>
      </c>
      <c r="E21" s="182">
        <v>644</v>
      </c>
      <c r="F21" s="186">
        <v>162</v>
      </c>
      <c r="G21" s="185">
        <f t="shared" si="0"/>
        <v>0.68067226890756305</v>
      </c>
      <c r="H21" s="184">
        <v>-50</v>
      </c>
      <c r="I21" s="185">
        <f t="shared" si="1"/>
        <v>-0.21008403361344538</v>
      </c>
      <c r="J21" s="184">
        <f t="shared" si="2"/>
        <v>294</v>
      </c>
      <c r="K21" s="185">
        <f t="shared" si="3"/>
        <v>0.84</v>
      </c>
    </row>
    <row r="22" spans="1:11">
      <c r="A22" s="19" t="s">
        <v>33</v>
      </c>
      <c r="B22" s="73">
        <v>273</v>
      </c>
      <c r="C22" s="73">
        <v>306</v>
      </c>
      <c r="D22" s="73">
        <v>513</v>
      </c>
      <c r="E22" s="181">
        <v>780</v>
      </c>
      <c r="F22" s="186">
        <v>33</v>
      </c>
      <c r="G22" s="185">
        <f t="shared" si="0"/>
        <v>0.12087912087912088</v>
      </c>
      <c r="H22" s="184">
        <v>207</v>
      </c>
      <c r="I22" s="185">
        <f t="shared" si="1"/>
        <v>0.75824175824175821</v>
      </c>
      <c r="J22" s="184">
        <f t="shared" si="2"/>
        <v>267</v>
      </c>
      <c r="K22" s="185">
        <f t="shared" si="3"/>
        <v>0.52046783625730997</v>
      </c>
    </row>
    <row r="23" spans="1:11">
      <c r="A23" s="16" t="s">
        <v>34</v>
      </c>
      <c r="B23" s="74">
        <v>411</v>
      </c>
      <c r="C23" s="74">
        <v>457</v>
      </c>
      <c r="D23" s="74">
        <v>644</v>
      </c>
      <c r="E23" s="182">
        <v>913</v>
      </c>
      <c r="F23" s="186">
        <v>46</v>
      </c>
      <c r="G23" s="185">
        <f t="shared" si="0"/>
        <v>0.11192214111922141</v>
      </c>
      <c r="H23" s="184">
        <v>187</v>
      </c>
      <c r="I23" s="185">
        <f t="shared" si="1"/>
        <v>0.45498783454987834</v>
      </c>
      <c r="J23" s="184">
        <f t="shared" si="2"/>
        <v>269</v>
      </c>
      <c r="K23" s="185">
        <f t="shared" si="3"/>
        <v>0.41770186335403725</v>
      </c>
    </row>
    <row r="24" spans="1:11">
      <c r="A24" s="19" t="s">
        <v>35</v>
      </c>
      <c r="B24" s="73">
        <v>346</v>
      </c>
      <c r="C24" s="73">
        <v>377</v>
      </c>
      <c r="D24" s="73">
        <v>565</v>
      </c>
      <c r="E24" s="181">
        <v>789</v>
      </c>
      <c r="F24" s="186">
        <v>31</v>
      </c>
      <c r="G24" s="185">
        <f t="shared" si="0"/>
        <v>8.9595375722543349E-2</v>
      </c>
      <c r="H24" s="184">
        <v>188</v>
      </c>
      <c r="I24" s="185">
        <f t="shared" si="1"/>
        <v>0.54335260115606931</v>
      </c>
      <c r="J24" s="184">
        <f t="shared" si="2"/>
        <v>224</v>
      </c>
      <c r="K24" s="185">
        <f t="shared" si="3"/>
        <v>0.39646017699115044</v>
      </c>
    </row>
    <row r="25" spans="1:11">
      <c r="A25" s="16" t="s">
        <v>36</v>
      </c>
      <c r="B25" s="74">
        <v>194</v>
      </c>
      <c r="C25" s="74">
        <v>216</v>
      </c>
      <c r="D25" s="74">
        <v>422</v>
      </c>
      <c r="E25" s="182">
        <v>629</v>
      </c>
      <c r="F25" s="186">
        <v>22</v>
      </c>
      <c r="G25" s="185">
        <f t="shared" si="0"/>
        <v>0.1134020618556701</v>
      </c>
      <c r="H25" s="184">
        <v>206</v>
      </c>
      <c r="I25" s="185">
        <f t="shared" si="1"/>
        <v>1.0618556701030928</v>
      </c>
      <c r="J25" s="184">
        <f t="shared" si="2"/>
        <v>207</v>
      </c>
      <c r="K25" s="185">
        <f t="shared" si="3"/>
        <v>0.49052132701421802</v>
      </c>
    </row>
    <row r="26" spans="1:11" ht="12" customHeight="1">
      <c r="A26" s="19" t="s">
        <v>37</v>
      </c>
      <c r="B26" s="73">
        <v>172</v>
      </c>
      <c r="C26" s="73">
        <v>194</v>
      </c>
      <c r="D26" s="73">
        <v>340</v>
      </c>
      <c r="E26" s="181">
        <v>780</v>
      </c>
      <c r="F26" s="186">
        <v>22</v>
      </c>
      <c r="G26" s="185">
        <f t="shared" si="0"/>
        <v>0.12790697674418605</v>
      </c>
      <c r="H26" s="184">
        <v>146</v>
      </c>
      <c r="I26" s="185">
        <f t="shared" si="1"/>
        <v>0.84883720930232553</v>
      </c>
      <c r="J26" s="184">
        <f t="shared" si="2"/>
        <v>440</v>
      </c>
      <c r="K26" s="185">
        <f t="shared" si="3"/>
        <v>1.2941176470588236</v>
      </c>
    </row>
    <row r="27" spans="1:11">
      <c r="A27" s="16" t="s">
        <v>38</v>
      </c>
      <c r="B27" s="74">
        <v>299</v>
      </c>
      <c r="C27" s="74">
        <v>356</v>
      </c>
      <c r="D27" s="74">
        <v>635</v>
      </c>
      <c r="E27" s="182">
        <v>645</v>
      </c>
      <c r="F27" s="186">
        <v>57</v>
      </c>
      <c r="G27" s="185">
        <f t="shared" si="0"/>
        <v>0.19063545150501673</v>
      </c>
      <c r="H27" s="184">
        <v>279</v>
      </c>
      <c r="I27" s="185">
        <f t="shared" si="1"/>
        <v>0.93311036789297663</v>
      </c>
      <c r="J27" s="184">
        <f t="shared" si="2"/>
        <v>10</v>
      </c>
      <c r="K27" s="185">
        <f t="shared" si="3"/>
        <v>1.5748031496062992E-2</v>
      </c>
    </row>
    <row r="28" spans="1:11">
      <c r="A28" s="19" t="s">
        <v>39</v>
      </c>
      <c r="B28" s="73">
        <v>329</v>
      </c>
      <c r="C28" s="73">
        <v>382</v>
      </c>
      <c r="D28" s="73">
        <v>534</v>
      </c>
      <c r="E28" s="181">
        <v>780</v>
      </c>
      <c r="F28" s="186">
        <v>53</v>
      </c>
      <c r="G28" s="185">
        <f t="shared" si="0"/>
        <v>0.16109422492401215</v>
      </c>
      <c r="H28" s="184">
        <v>152</v>
      </c>
      <c r="I28" s="185">
        <f t="shared" si="1"/>
        <v>0.46200607902735563</v>
      </c>
      <c r="J28" s="184">
        <f t="shared" si="2"/>
        <v>246</v>
      </c>
      <c r="K28" s="185">
        <f t="shared" si="3"/>
        <v>0.4606741573033708</v>
      </c>
    </row>
    <row r="29" spans="1:11">
      <c r="A29" s="16" t="s">
        <v>40</v>
      </c>
      <c r="B29" s="74">
        <v>129</v>
      </c>
      <c r="C29" s="74">
        <v>238</v>
      </c>
      <c r="D29" s="74">
        <v>575</v>
      </c>
      <c r="E29" s="182">
        <v>675</v>
      </c>
      <c r="F29" s="186">
        <v>109</v>
      </c>
      <c r="G29" s="185">
        <f t="shared" si="0"/>
        <v>0.84496124031007747</v>
      </c>
      <c r="H29" s="184">
        <v>337</v>
      </c>
      <c r="I29" s="185">
        <f t="shared" si="1"/>
        <v>2.612403100775194</v>
      </c>
      <c r="J29" s="184">
        <f t="shared" si="2"/>
        <v>100</v>
      </c>
      <c r="K29" s="185">
        <f t="shared" si="3"/>
        <v>0.17391304347826086</v>
      </c>
    </row>
    <row r="30" spans="1:11">
      <c r="A30" s="19" t="s">
        <v>41</v>
      </c>
      <c r="B30" s="73">
        <v>210</v>
      </c>
      <c r="C30" s="73">
        <v>235</v>
      </c>
      <c r="D30" s="73">
        <v>389</v>
      </c>
      <c r="E30" s="181">
        <v>597</v>
      </c>
      <c r="F30" s="186">
        <v>25</v>
      </c>
      <c r="G30" s="185">
        <f t="shared" si="0"/>
        <v>0.11904761904761904</v>
      </c>
      <c r="H30" s="184">
        <v>154</v>
      </c>
      <c r="I30" s="185">
        <f t="shared" si="1"/>
        <v>0.73333333333333328</v>
      </c>
      <c r="J30" s="184">
        <f t="shared" si="2"/>
        <v>208</v>
      </c>
      <c r="K30" s="185">
        <f t="shared" si="3"/>
        <v>0.53470437017994854</v>
      </c>
    </row>
    <row r="31" spans="1:11">
      <c r="A31" s="16" t="s">
        <v>42</v>
      </c>
      <c r="B31" s="74">
        <v>268</v>
      </c>
      <c r="C31" s="74">
        <v>347</v>
      </c>
      <c r="D31" s="74">
        <v>519</v>
      </c>
      <c r="E31" s="182">
        <v>689</v>
      </c>
      <c r="F31" s="186">
        <v>79</v>
      </c>
      <c r="G31" s="185">
        <f t="shared" si="0"/>
        <v>0.29477611940298509</v>
      </c>
      <c r="H31" s="184">
        <v>172</v>
      </c>
      <c r="I31" s="185">
        <f t="shared" si="1"/>
        <v>0.64179104477611937</v>
      </c>
      <c r="J31" s="184">
        <f t="shared" si="2"/>
        <v>170</v>
      </c>
      <c r="K31" s="185">
        <f t="shared" si="3"/>
        <v>0.32755298651252407</v>
      </c>
    </row>
    <row r="32" spans="1:11">
      <c r="A32" s="19" t="s">
        <v>43</v>
      </c>
      <c r="B32" s="73">
        <v>279</v>
      </c>
      <c r="C32" s="73">
        <v>328</v>
      </c>
      <c r="D32" s="73">
        <v>544</v>
      </c>
      <c r="E32" s="181">
        <v>632</v>
      </c>
      <c r="F32" s="186">
        <v>49</v>
      </c>
      <c r="G32" s="185">
        <f t="shared" si="0"/>
        <v>0.17562724014336917</v>
      </c>
      <c r="H32" s="184">
        <v>216</v>
      </c>
      <c r="I32" s="185">
        <f t="shared" si="1"/>
        <v>0.77419354838709675</v>
      </c>
      <c r="J32" s="184">
        <f t="shared" si="2"/>
        <v>88</v>
      </c>
      <c r="K32" s="185">
        <f t="shared" si="3"/>
        <v>0.16176470588235295</v>
      </c>
    </row>
    <row r="33" spans="1:11">
      <c r="A33" s="16" t="s">
        <v>44</v>
      </c>
      <c r="B33" s="74">
        <v>178</v>
      </c>
      <c r="C33" s="74">
        <v>205</v>
      </c>
      <c r="D33" s="74">
        <v>425</v>
      </c>
      <c r="E33" s="182">
        <v>495</v>
      </c>
      <c r="F33" s="186">
        <v>27</v>
      </c>
      <c r="G33" s="185">
        <f t="shared" si="0"/>
        <v>0.15168539325842698</v>
      </c>
      <c r="H33" s="184">
        <v>-22</v>
      </c>
      <c r="I33" s="185">
        <f t="shared" si="1"/>
        <v>1.2359550561797752</v>
      </c>
      <c r="J33" s="184">
        <f t="shared" si="2"/>
        <v>70</v>
      </c>
      <c r="K33" s="185">
        <f t="shared" si="3"/>
        <v>0.16470588235294117</v>
      </c>
    </row>
    <row r="34" spans="1:11">
      <c r="A34" s="19" t="s">
        <v>45</v>
      </c>
      <c r="B34" s="73">
        <v>270</v>
      </c>
      <c r="C34" s="73">
        <v>235</v>
      </c>
      <c r="D34" s="73">
        <v>519</v>
      </c>
      <c r="E34" s="181">
        <v>563</v>
      </c>
      <c r="F34" s="186">
        <v>-35</v>
      </c>
      <c r="G34" s="185">
        <f t="shared" si="0"/>
        <v>-0.12962962962962962</v>
      </c>
      <c r="H34" s="184">
        <v>284</v>
      </c>
      <c r="I34" s="185">
        <f t="shared" si="1"/>
        <v>1.0518518518518518</v>
      </c>
      <c r="J34" s="184">
        <f t="shared" si="2"/>
        <v>44</v>
      </c>
      <c r="K34" s="185">
        <f t="shared" si="3"/>
        <v>8.477842003853564E-2</v>
      </c>
    </row>
    <row r="35" spans="1:11">
      <c r="A35" s="16" t="s">
        <v>46</v>
      </c>
      <c r="B35" s="74">
        <v>225</v>
      </c>
      <c r="C35" s="74">
        <v>305</v>
      </c>
      <c r="D35" s="74">
        <v>554</v>
      </c>
      <c r="E35" s="182">
        <v>786</v>
      </c>
      <c r="F35" s="186">
        <v>80</v>
      </c>
      <c r="G35" s="185">
        <f t="shared" si="0"/>
        <v>0.35555555555555557</v>
      </c>
      <c r="H35" s="184">
        <v>249</v>
      </c>
      <c r="I35" s="185">
        <f t="shared" si="1"/>
        <v>1.1066666666666667</v>
      </c>
      <c r="J35" s="184">
        <f t="shared" si="2"/>
        <v>232</v>
      </c>
      <c r="K35" s="185">
        <f t="shared" si="3"/>
        <v>0.41877256317689532</v>
      </c>
    </row>
    <row r="36" spans="1:11">
      <c r="A36" s="19" t="s">
        <v>47</v>
      </c>
      <c r="B36" s="73">
        <v>140</v>
      </c>
      <c r="C36" s="73">
        <v>225</v>
      </c>
      <c r="D36" s="73">
        <v>513</v>
      </c>
      <c r="E36" s="183" t="s">
        <v>191</v>
      </c>
      <c r="F36" s="186">
        <v>85</v>
      </c>
      <c r="G36" s="185">
        <f t="shared" si="0"/>
        <v>0.6071428571428571</v>
      </c>
      <c r="H36" s="184">
        <v>288</v>
      </c>
      <c r="I36" s="185">
        <f t="shared" si="1"/>
        <v>2.0571428571428569</v>
      </c>
      <c r="J36" s="187" t="s">
        <v>191</v>
      </c>
      <c r="K36" s="188" t="s">
        <v>191</v>
      </c>
    </row>
    <row r="37" spans="1:11">
      <c r="A37" s="16" t="s">
        <v>48</v>
      </c>
      <c r="B37" s="74">
        <v>294</v>
      </c>
      <c r="C37" s="74">
        <v>347</v>
      </c>
      <c r="D37" s="74">
        <v>498</v>
      </c>
      <c r="E37" s="182">
        <v>1080</v>
      </c>
      <c r="F37" s="186">
        <v>53</v>
      </c>
      <c r="G37" s="185">
        <f t="shared" si="0"/>
        <v>0.18027210884353742</v>
      </c>
      <c r="H37" s="184">
        <v>151</v>
      </c>
      <c r="I37" s="185">
        <f t="shared" si="1"/>
        <v>0.51360544217687076</v>
      </c>
      <c r="J37" s="184">
        <f t="shared" si="2"/>
        <v>582</v>
      </c>
      <c r="K37" s="185">
        <f t="shared" si="3"/>
        <v>1.1686746987951808</v>
      </c>
    </row>
    <row r="38" spans="1:11">
      <c r="A38" s="19" t="s">
        <v>49</v>
      </c>
      <c r="B38" s="73">
        <v>222</v>
      </c>
      <c r="C38" s="73">
        <v>302</v>
      </c>
      <c r="D38" s="73">
        <v>490</v>
      </c>
      <c r="E38" s="181">
        <v>710</v>
      </c>
      <c r="F38" s="186">
        <v>80</v>
      </c>
      <c r="G38" s="185">
        <f t="shared" si="0"/>
        <v>0.36036036036036034</v>
      </c>
      <c r="H38" s="184">
        <v>188</v>
      </c>
      <c r="I38" s="185">
        <f t="shared" si="1"/>
        <v>0.84684684684684686</v>
      </c>
      <c r="J38" s="184">
        <f t="shared" si="2"/>
        <v>220</v>
      </c>
      <c r="K38" s="185">
        <f t="shared" si="3"/>
        <v>0.44897959183673469</v>
      </c>
    </row>
    <row r="39" spans="1:11">
      <c r="A39" s="16" t="s">
        <v>50</v>
      </c>
      <c r="B39" s="74">
        <v>341</v>
      </c>
      <c r="C39" s="74">
        <v>402</v>
      </c>
      <c r="D39" s="74">
        <v>619</v>
      </c>
      <c r="E39" s="182">
        <v>861</v>
      </c>
      <c r="F39" s="186">
        <v>61</v>
      </c>
      <c r="G39" s="185">
        <f t="shared" si="0"/>
        <v>0.17888563049853373</v>
      </c>
      <c r="H39" s="184">
        <v>217</v>
      </c>
      <c r="I39" s="185">
        <f t="shared" si="1"/>
        <v>0.63636363636363635</v>
      </c>
      <c r="J39" s="184">
        <f t="shared" si="2"/>
        <v>242</v>
      </c>
      <c r="K39" s="185">
        <f t="shared" si="3"/>
        <v>0.39095315024232635</v>
      </c>
    </row>
    <row r="40" spans="1:11">
      <c r="A40" s="19" t="s">
        <v>51</v>
      </c>
      <c r="B40" s="73">
        <v>338</v>
      </c>
      <c r="C40" s="73">
        <v>368</v>
      </c>
      <c r="D40" s="73">
        <v>567</v>
      </c>
      <c r="E40" s="181">
        <v>712</v>
      </c>
      <c r="F40" s="186">
        <v>30</v>
      </c>
      <c r="G40" s="185">
        <f t="shared" si="0"/>
        <v>8.8757396449704137E-2</v>
      </c>
      <c r="H40" s="184">
        <v>199</v>
      </c>
      <c r="I40" s="185">
        <f t="shared" si="1"/>
        <v>0.58875739644970415</v>
      </c>
      <c r="J40" s="184">
        <f t="shared" si="2"/>
        <v>145</v>
      </c>
      <c r="K40" s="185">
        <f t="shared" si="3"/>
        <v>0.25573192239858905</v>
      </c>
    </row>
    <row r="41" spans="1:11">
      <c r="A41" s="16" t="s">
        <v>52</v>
      </c>
      <c r="B41" s="74">
        <v>194</v>
      </c>
      <c r="C41" s="74">
        <v>234</v>
      </c>
      <c r="D41" s="74">
        <v>359</v>
      </c>
      <c r="E41" s="182">
        <v>635</v>
      </c>
      <c r="F41" s="186">
        <v>40</v>
      </c>
      <c r="G41" s="185">
        <f t="shared" si="0"/>
        <v>0.20618556701030927</v>
      </c>
      <c r="H41" s="184">
        <v>125</v>
      </c>
      <c r="I41" s="185">
        <f t="shared" si="1"/>
        <v>0.64432989690721654</v>
      </c>
      <c r="J41" s="184">
        <f t="shared" si="2"/>
        <v>276</v>
      </c>
      <c r="K41" s="185">
        <f t="shared" si="3"/>
        <v>0.76880222841225632</v>
      </c>
    </row>
    <row r="42" spans="1:11">
      <c r="A42" s="19" t="s">
        <v>53</v>
      </c>
      <c r="B42" s="73">
        <v>187</v>
      </c>
      <c r="C42" s="73">
        <v>219</v>
      </c>
      <c r="D42" s="73">
        <v>432</v>
      </c>
      <c r="E42" s="181">
        <v>541</v>
      </c>
      <c r="F42" s="186">
        <v>32</v>
      </c>
      <c r="G42" s="185">
        <f t="shared" si="0"/>
        <v>0.17112299465240641</v>
      </c>
      <c r="H42" s="184">
        <v>213</v>
      </c>
      <c r="I42" s="185">
        <f t="shared" si="1"/>
        <v>1.1390374331550801</v>
      </c>
      <c r="J42" s="184">
        <f t="shared" si="2"/>
        <v>109</v>
      </c>
      <c r="K42" s="185">
        <f t="shared" si="3"/>
        <v>0.25231481481481483</v>
      </c>
    </row>
    <row r="43" spans="1:11">
      <c r="A43" s="16" t="s">
        <v>54</v>
      </c>
      <c r="B43" s="74">
        <v>152</v>
      </c>
      <c r="C43" s="74">
        <v>225</v>
      </c>
      <c r="D43" s="74">
        <v>563</v>
      </c>
      <c r="E43" s="182">
        <v>625</v>
      </c>
      <c r="F43" s="186">
        <v>73</v>
      </c>
      <c r="G43" s="185">
        <f t="shared" si="0"/>
        <v>0.48026315789473684</v>
      </c>
      <c r="H43" s="184">
        <v>338</v>
      </c>
      <c r="I43" s="185">
        <f t="shared" si="1"/>
        <v>2.2236842105263159</v>
      </c>
      <c r="J43" s="184">
        <f t="shared" si="2"/>
        <v>62</v>
      </c>
      <c r="K43" s="185">
        <f t="shared" si="3"/>
        <v>0.11012433392539965</v>
      </c>
    </row>
    <row r="44" spans="1:11">
      <c r="A44" s="19" t="s">
        <v>55</v>
      </c>
      <c r="B44" s="73">
        <v>295</v>
      </c>
      <c r="C44" s="73">
        <v>338</v>
      </c>
      <c r="D44" s="73">
        <v>639</v>
      </c>
      <c r="E44" s="181">
        <v>1044</v>
      </c>
      <c r="F44" s="186">
        <v>43</v>
      </c>
      <c r="G44" s="185">
        <f t="shared" si="0"/>
        <v>0.14576271186440679</v>
      </c>
      <c r="H44" s="184">
        <v>301</v>
      </c>
      <c r="I44" s="185">
        <f t="shared" si="1"/>
        <v>1.0203389830508474</v>
      </c>
      <c r="J44" s="184">
        <f t="shared" si="2"/>
        <v>405</v>
      </c>
      <c r="K44" s="185">
        <f t="shared" si="3"/>
        <v>0.63380281690140849</v>
      </c>
    </row>
    <row r="45" spans="1:11">
      <c r="A45" s="16" t="s">
        <v>56</v>
      </c>
      <c r="B45" s="74">
        <v>148</v>
      </c>
      <c r="C45" s="74">
        <v>200</v>
      </c>
      <c r="D45" s="74">
        <v>431</v>
      </c>
      <c r="E45" s="182">
        <v>703</v>
      </c>
      <c r="F45" s="186">
        <v>52</v>
      </c>
      <c r="G45" s="185">
        <f t="shared" si="0"/>
        <v>0.35135135135135137</v>
      </c>
      <c r="H45" s="184">
        <v>231</v>
      </c>
      <c r="I45" s="185">
        <f t="shared" si="1"/>
        <v>1.5608108108108107</v>
      </c>
      <c r="J45" s="184">
        <f t="shared" si="2"/>
        <v>272</v>
      </c>
      <c r="K45" s="185">
        <f t="shared" si="3"/>
        <v>0.63109048723897909</v>
      </c>
    </row>
    <row r="46" spans="1:11">
      <c r="A46" s="19" t="s">
        <v>57</v>
      </c>
      <c r="B46" s="73">
        <v>199</v>
      </c>
      <c r="C46" s="73">
        <v>153</v>
      </c>
      <c r="D46" s="73">
        <v>327</v>
      </c>
      <c r="E46" s="181">
        <v>392</v>
      </c>
      <c r="F46" s="186">
        <v>-46</v>
      </c>
      <c r="G46" s="185">
        <f t="shared" si="0"/>
        <v>-0.23115577889447236</v>
      </c>
      <c r="H46" s="184">
        <v>174</v>
      </c>
      <c r="I46" s="185">
        <f t="shared" si="1"/>
        <v>0.87437185929648242</v>
      </c>
      <c r="J46" s="184">
        <f t="shared" si="2"/>
        <v>65</v>
      </c>
      <c r="K46" s="185">
        <f t="shared" si="3"/>
        <v>0.19877675840978593</v>
      </c>
    </row>
    <row r="47" spans="1:11" ht="15.75" thickBot="1">
      <c r="A47" s="23" t="s">
        <v>58</v>
      </c>
      <c r="B47" s="75">
        <v>206</v>
      </c>
      <c r="C47" s="75">
        <v>215</v>
      </c>
      <c r="D47" s="75">
        <v>404</v>
      </c>
      <c r="E47" s="200">
        <v>448</v>
      </c>
      <c r="F47" s="189">
        <v>9</v>
      </c>
      <c r="G47" s="190">
        <f t="shared" si="0"/>
        <v>4.3689320388349516E-2</v>
      </c>
      <c r="H47" s="191">
        <v>189</v>
      </c>
      <c r="I47" s="190">
        <f t="shared" si="1"/>
        <v>0.91747572815533984</v>
      </c>
      <c r="J47" s="191">
        <f t="shared" si="2"/>
        <v>44</v>
      </c>
      <c r="K47" s="190">
        <f t="shared" si="3"/>
        <v>0.10891089108910891</v>
      </c>
    </row>
    <row r="49" spans="1:1">
      <c r="A49" t="s">
        <v>192</v>
      </c>
    </row>
  </sheetData>
  <sortState xmlns:xlrd2="http://schemas.microsoft.com/office/spreadsheetml/2017/richdata2" ref="A9:I48">
    <sortCondition ref="A9:A48"/>
  </sortState>
  <mergeCells count="10">
    <mergeCell ref="D4:D5"/>
    <mergeCell ref="E4:E5"/>
    <mergeCell ref="A1:K1"/>
    <mergeCell ref="A2:K2"/>
    <mergeCell ref="F4:G4"/>
    <mergeCell ref="H4:I4"/>
    <mergeCell ref="J4:K4"/>
    <mergeCell ref="A4:A5"/>
    <mergeCell ref="B4:B5"/>
    <mergeCell ref="C4:C5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E46"/>
  <sheetViews>
    <sheetView workbookViewId="0">
      <selection activeCell="A3" sqref="A3:BE3"/>
    </sheetView>
  </sheetViews>
  <sheetFormatPr defaultRowHeight="15"/>
  <cols>
    <col min="1" max="1" width="24.7109375" customWidth="1"/>
    <col min="2" max="2" width="11.28515625" customWidth="1"/>
    <col min="3" max="3" width="14.28515625" customWidth="1"/>
    <col min="4" max="4" width="13.28515625" customWidth="1"/>
    <col min="6" max="6" width="10.5703125" customWidth="1"/>
    <col min="7" max="7" width="14.85546875" customWidth="1"/>
    <col min="8" max="8" width="12.28515625" customWidth="1"/>
    <col min="10" max="10" width="11" customWidth="1"/>
    <col min="11" max="11" width="13.28515625" customWidth="1"/>
    <col min="12" max="12" width="14" customWidth="1"/>
    <col min="14" max="14" width="12.7109375" customWidth="1"/>
    <col min="15" max="15" width="13.85546875" customWidth="1"/>
    <col min="16" max="16" width="12.28515625" customWidth="1"/>
    <col min="18" max="18" width="12.5703125" customWidth="1"/>
    <col min="19" max="19" width="13.7109375" customWidth="1"/>
    <col min="20" max="20" width="13.42578125" customWidth="1"/>
    <col min="22" max="22" width="13.28515625" customWidth="1"/>
    <col min="23" max="23" width="14" customWidth="1"/>
    <col min="24" max="24" width="12.5703125" customWidth="1"/>
    <col min="26" max="26" width="14.42578125" customWidth="1"/>
    <col min="27" max="27" width="14.7109375" customWidth="1"/>
    <col min="28" max="28" width="12.85546875" customWidth="1"/>
    <col min="30" max="30" width="12" customWidth="1"/>
    <col min="31" max="31" width="13.5703125" customWidth="1"/>
    <col min="32" max="32" width="13.140625" customWidth="1"/>
    <col min="34" max="34" width="12.5703125" customWidth="1"/>
    <col min="35" max="35" width="15.140625" customWidth="1"/>
    <col min="36" max="36" width="14.28515625" customWidth="1"/>
    <col min="38" max="38" width="11.85546875" customWidth="1"/>
    <col min="39" max="39" width="14.140625" customWidth="1"/>
    <col min="40" max="40" width="13.42578125" customWidth="1"/>
    <col min="42" max="42" width="11.42578125" customWidth="1"/>
    <col min="43" max="43" width="14.28515625" customWidth="1"/>
    <col min="44" max="44" width="13" customWidth="1"/>
    <col min="46" max="46" width="11.5703125" customWidth="1"/>
    <col min="47" max="47" width="14.7109375" customWidth="1"/>
    <col min="48" max="48" width="13.42578125" customWidth="1"/>
    <col min="50" max="50" width="11.28515625" customWidth="1"/>
    <col min="51" max="51" width="14.5703125" customWidth="1"/>
    <col min="52" max="52" width="13.85546875" customWidth="1"/>
    <col min="54" max="54" width="12.28515625" customWidth="1"/>
    <col min="55" max="55" width="15.42578125" customWidth="1"/>
    <col min="56" max="56" width="12.7109375" customWidth="1"/>
  </cols>
  <sheetData>
    <row r="1" spans="1:57" ht="23.25">
      <c r="A1" s="283" t="s">
        <v>193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3"/>
      <c r="BA1" s="283"/>
      <c r="BB1" s="283"/>
      <c r="BC1" s="283"/>
      <c r="BD1" s="283"/>
      <c r="BE1" s="283"/>
    </row>
    <row r="2" spans="1:57" ht="15.75">
      <c r="A2" s="284" t="s">
        <v>11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4"/>
      <c r="AS2" s="284"/>
      <c r="AT2" s="284"/>
      <c r="AU2" s="284"/>
      <c r="AV2" s="284"/>
      <c r="AW2" s="284"/>
      <c r="AX2" s="284"/>
      <c r="AY2" s="284"/>
      <c r="AZ2" s="284"/>
      <c r="BA2" s="284"/>
      <c r="BB2" s="284"/>
      <c r="BC2" s="284"/>
      <c r="BD2" s="284"/>
      <c r="BE2" s="284"/>
    </row>
    <row r="3" spans="1:57" ht="16.5" thickBot="1">
      <c r="A3" s="284" t="s">
        <v>194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</row>
    <row r="4" spans="1:57" ht="18.75">
      <c r="A4" s="285" t="s">
        <v>195</v>
      </c>
      <c r="B4" s="287">
        <v>2003</v>
      </c>
      <c r="C4" s="288"/>
      <c r="D4" s="288"/>
      <c r="E4" s="289"/>
      <c r="F4" s="282">
        <v>2004</v>
      </c>
      <c r="G4" s="282"/>
      <c r="H4" s="282"/>
      <c r="I4" s="282"/>
      <c r="J4" s="282">
        <v>2005</v>
      </c>
      <c r="K4" s="282"/>
      <c r="L4" s="282"/>
      <c r="M4" s="282"/>
      <c r="N4" s="282">
        <v>2006</v>
      </c>
      <c r="O4" s="282"/>
      <c r="P4" s="282"/>
      <c r="Q4" s="282"/>
      <c r="R4" s="282">
        <v>2007</v>
      </c>
      <c r="S4" s="282"/>
      <c r="T4" s="282"/>
      <c r="U4" s="282"/>
      <c r="V4" s="282">
        <v>2008</v>
      </c>
      <c r="W4" s="282"/>
      <c r="X4" s="282"/>
      <c r="Y4" s="282"/>
      <c r="Z4" s="282">
        <v>2009</v>
      </c>
      <c r="AA4" s="282"/>
      <c r="AB4" s="282"/>
      <c r="AC4" s="282"/>
      <c r="AD4" s="282">
        <v>2010</v>
      </c>
      <c r="AE4" s="282"/>
      <c r="AF4" s="282"/>
      <c r="AG4" s="282"/>
      <c r="AH4" s="282">
        <v>2011</v>
      </c>
      <c r="AI4" s="282"/>
      <c r="AJ4" s="282"/>
      <c r="AK4" s="282"/>
      <c r="AL4" s="282">
        <v>2012</v>
      </c>
      <c r="AM4" s="282"/>
      <c r="AN4" s="282"/>
      <c r="AO4" s="282"/>
      <c r="AP4" s="282">
        <v>2013</v>
      </c>
      <c r="AQ4" s="282"/>
      <c r="AR4" s="282"/>
      <c r="AS4" s="282"/>
      <c r="AT4" s="282">
        <v>2014</v>
      </c>
      <c r="AU4" s="282"/>
      <c r="AV4" s="282"/>
      <c r="AW4" s="282"/>
      <c r="AX4" s="282">
        <v>2015</v>
      </c>
      <c r="AY4" s="282"/>
      <c r="AZ4" s="282"/>
      <c r="BA4" s="282"/>
      <c r="BB4" s="282">
        <v>2016</v>
      </c>
      <c r="BC4" s="282"/>
      <c r="BD4" s="282"/>
      <c r="BE4" s="290"/>
    </row>
    <row r="5" spans="1:57">
      <c r="A5" s="286"/>
      <c r="B5" s="124" t="s">
        <v>196</v>
      </c>
      <c r="C5" s="125" t="s">
        <v>197</v>
      </c>
      <c r="D5" s="125" t="s">
        <v>198</v>
      </c>
      <c r="E5" s="124" t="s">
        <v>199</v>
      </c>
      <c r="F5" s="124" t="s">
        <v>196</v>
      </c>
      <c r="G5" s="125" t="s">
        <v>197</v>
      </c>
      <c r="H5" s="125" t="s">
        <v>198</v>
      </c>
      <c r="I5" s="124" t="s">
        <v>199</v>
      </c>
      <c r="J5" s="124" t="s">
        <v>196</v>
      </c>
      <c r="K5" s="125" t="s">
        <v>197</v>
      </c>
      <c r="L5" s="125" t="s">
        <v>198</v>
      </c>
      <c r="M5" s="124" t="s">
        <v>199</v>
      </c>
      <c r="N5" s="124" t="s">
        <v>196</v>
      </c>
      <c r="O5" s="125" t="s">
        <v>197</v>
      </c>
      <c r="P5" s="125" t="s">
        <v>198</v>
      </c>
      <c r="Q5" s="124" t="s">
        <v>199</v>
      </c>
      <c r="R5" s="124" t="s">
        <v>196</v>
      </c>
      <c r="S5" s="125" t="s">
        <v>197</v>
      </c>
      <c r="T5" s="125" t="s">
        <v>198</v>
      </c>
      <c r="U5" s="124" t="s">
        <v>199</v>
      </c>
      <c r="V5" s="124" t="s">
        <v>196</v>
      </c>
      <c r="W5" s="125" t="s">
        <v>197</v>
      </c>
      <c r="X5" s="125" t="s">
        <v>198</v>
      </c>
      <c r="Y5" s="124" t="s">
        <v>199</v>
      </c>
      <c r="Z5" s="124" t="s">
        <v>196</v>
      </c>
      <c r="AA5" s="125" t="s">
        <v>197</v>
      </c>
      <c r="AB5" s="125" t="s">
        <v>198</v>
      </c>
      <c r="AC5" s="124" t="s">
        <v>199</v>
      </c>
      <c r="AD5" s="124" t="s">
        <v>196</v>
      </c>
      <c r="AE5" s="125" t="s">
        <v>197</v>
      </c>
      <c r="AF5" s="125" t="s">
        <v>198</v>
      </c>
      <c r="AG5" s="124" t="s">
        <v>199</v>
      </c>
      <c r="AH5" s="124" t="s">
        <v>196</v>
      </c>
      <c r="AI5" s="125" t="s">
        <v>197</v>
      </c>
      <c r="AJ5" s="125" t="s">
        <v>198</v>
      </c>
      <c r="AK5" s="124" t="s">
        <v>199</v>
      </c>
      <c r="AL5" s="124" t="s">
        <v>196</v>
      </c>
      <c r="AM5" s="125" t="s">
        <v>197</v>
      </c>
      <c r="AN5" s="125" t="s">
        <v>198</v>
      </c>
      <c r="AO5" s="124" t="s">
        <v>199</v>
      </c>
      <c r="AP5" s="124" t="s">
        <v>196</v>
      </c>
      <c r="AQ5" s="125" t="s">
        <v>197</v>
      </c>
      <c r="AR5" s="125" t="s">
        <v>198</v>
      </c>
      <c r="AS5" s="124" t="s">
        <v>199</v>
      </c>
      <c r="AT5" s="124" t="s">
        <v>196</v>
      </c>
      <c r="AU5" s="125" t="s">
        <v>197</v>
      </c>
      <c r="AV5" s="125" t="s">
        <v>198</v>
      </c>
      <c r="AW5" s="124" t="s">
        <v>199</v>
      </c>
      <c r="AX5" s="124" t="s">
        <v>196</v>
      </c>
      <c r="AY5" s="125" t="s">
        <v>197</v>
      </c>
      <c r="AZ5" s="125" t="s">
        <v>198</v>
      </c>
      <c r="BA5" s="124" t="s">
        <v>199</v>
      </c>
      <c r="BB5" s="124" t="s">
        <v>196</v>
      </c>
      <c r="BC5" s="125" t="s">
        <v>197</v>
      </c>
      <c r="BD5" s="125" t="s">
        <v>198</v>
      </c>
      <c r="BE5" s="126" t="s">
        <v>199</v>
      </c>
    </row>
    <row r="6" spans="1:57">
      <c r="A6" s="201" t="s">
        <v>11</v>
      </c>
      <c r="B6" s="202">
        <f>SUM(B7:B46)</f>
        <v>2693</v>
      </c>
      <c r="C6" s="203">
        <f>SUM(C7:C46)/38</f>
        <v>117114.34210526316</v>
      </c>
      <c r="D6" s="203"/>
      <c r="E6" s="204">
        <f>SUM(E7:E46)/38</f>
        <v>84.94736842105263</v>
      </c>
      <c r="F6" s="202">
        <f>SUM(F7:F46)</f>
        <v>3518</v>
      </c>
      <c r="G6" s="203">
        <f>SUM(G7:G46)/36</f>
        <v>121627.05555555556</v>
      </c>
      <c r="H6" s="203"/>
      <c r="I6" s="204">
        <f>SUM(I7:I46)/36</f>
        <v>61.861111111111114</v>
      </c>
      <c r="J6" s="205">
        <f>SUM(J7:J46)</f>
        <v>2145</v>
      </c>
      <c r="K6" s="206">
        <f>SUM(K7:K46)/37</f>
        <v>143895.27027027027</v>
      </c>
      <c r="L6" s="206"/>
      <c r="M6" s="207">
        <f>SUM(M7:M46)/37</f>
        <v>56.162162162162161</v>
      </c>
      <c r="N6" s="202">
        <f>SUM(N7:N46)</f>
        <v>2071</v>
      </c>
      <c r="O6" s="203">
        <f>SUM(O7:O46)/37</f>
        <v>152197.56756756757</v>
      </c>
      <c r="P6" s="203"/>
      <c r="Q6" s="204">
        <f>SUM(Q7:Q46)/37</f>
        <v>54.945945945945944</v>
      </c>
      <c r="R6" s="202">
        <f>SUM(R7:R46)</f>
        <v>1809</v>
      </c>
      <c r="S6" s="203">
        <f>SUM(S7:S46)/36</f>
        <v>157766.25</v>
      </c>
      <c r="T6" s="203"/>
      <c r="U6" s="204">
        <f>SUM(U7:U46)/36</f>
        <v>63.333333333333336</v>
      </c>
      <c r="V6" s="202">
        <f>SUM(V7:V46)</f>
        <v>2812</v>
      </c>
      <c r="W6" s="203">
        <f>SUM(W7:W46)/37</f>
        <v>146579.86486486485</v>
      </c>
      <c r="X6" s="203"/>
      <c r="Y6" s="204">
        <f>SUM(Y7:Y46)/37</f>
        <v>80.486486486486484</v>
      </c>
      <c r="Z6" s="202">
        <f>SUM(Z7:Z46)</f>
        <v>2796</v>
      </c>
      <c r="AA6" s="203">
        <f>SUM(AA7:AA46)/37</f>
        <v>127470.64864864865</v>
      </c>
      <c r="AB6" s="203"/>
      <c r="AC6" s="204">
        <f>SUM(AC7:AC46)/37</f>
        <v>76.945945945945951</v>
      </c>
      <c r="AD6" s="202">
        <f>SUM(AD7:AD46)</f>
        <v>2796</v>
      </c>
      <c r="AE6" s="203">
        <f>SUM(AE7:AE46)/37</f>
        <v>131524.70270270269</v>
      </c>
      <c r="AF6" s="203"/>
      <c r="AG6" s="204">
        <f>SUM(AG7:AG46)/37</f>
        <v>76.945945945945951</v>
      </c>
      <c r="AH6" s="202">
        <f>SUM(AH7:AH46)</f>
        <v>2137</v>
      </c>
      <c r="AI6" s="203">
        <f>SUM(AI7:AI46)/36</f>
        <v>136672.63888888888</v>
      </c>
      <c r="AJ6" s="203"/>
      <c r="AK6" s="204">
        <f>SUM(AK7:AK46)/36</f>
        <v>119.30555555555556</v>
      </c>
      <c r="AL6" s="202">
        <f>SUM(AL7:AL46)</f>
        <v>2441</v>
      </c>
      <c r="AM6" s="203">
        <f>SUM(AM7:AM46)/34</f>
        <v>138089.5</v>
      </c>
      <c r="AN6" s="203"/>
      <c r="AO6" s="204">
        <f>SUM(AO7:AO46)/34</f>
        <v>116.76470588235294</v>
      </c>
      <c r="AP6" s="202">
        <f>SUM(AP7:AP46)</f>
        <v>2626</v>
      </c>
      <c r="AQ6" s="203">
        <f>SUM(AQ7:AQ46)/38</f>
        <v>123508.15789473684</v>
      </c>
      <c r="AR6" s="203"/>
      <c r="AS6" s="204">
        <f>SUM(AS7:AS46)/38</f>
        <v>102.5</v>
      </c>
      <c r="AT6" s="202">
        <f>SUM(AT7:AT46)</f>
        <v>2982</v>
      </c>
      <c r="AU6" s="203">
        <f>SUM(AU7:AU46)/38</f>
        <v>133011.60526315789</v>
      </c>
      <c r="AV6" s="203"/>
      <c r="AW6" s="204">
        <f>SUM(AW7:AW46)/38</f>
        <v>103.63157894736842</v>
      </c>
      <c r="AX6" s="202">
        <f>SUM(AX7:AX46)</f>
        <v>3072</v>
      </c>
      <c r="AY6" s="203">
        <f>SUM(AY7:AY46)/40</f>
        <v>136868.17499999999</v>
      </c>
      <c r="AZ6" s="203"/>
      <c r="BA6" s="204">
        <f>SUM(BA7:BA46)/40</f>
        <v>89.25</v>
      </c>
      <c r="BB6" s="202">
        <f>SUM(BB7:BB46)</f>
        <v>3310</v>
      </c>
      <c r="BC6" s="203">
        <f>SUM(BC7:BC46)/37</f>
        <v>147538.51351351352</v>
      </c>
      <c r="BD6" s="203"/>
      <c r="BE6" s="208">
        <f>SUM(BE7:BE46)/37</f>
        <v>74.432432432432435</v>
      </c>
    </row>
    <row r="7" spans="1:57">
      <c r="A7" s="19" t="s">
        <v>19</v>
      </c>
      <c r="B7" s="127">
        <v>1</v>
      </c>
      <c r="C7" s="128">
        <v>55900</v>
      </c>
      <c r="D7" s="128">
        <v>59000</v>
      </c>
      <c r="E7" s="127">
        <v>36</v>
      </c>
      <c r="F7" s="127">
        <v>0</v>
      </c>
      <c r="G7" s="128">
        <v>0</v>
      </c>
      <c r="H7" s="128">
        <v>0</v>
      </c>
      <c r="I7" s="127">
        <v>0</v>
      </c>
      <c r="J7" s="127">
        <v>1</v>
      </c>
      <c r="K7" s="128">
        <v>8500</v>
      </c>
      <c r="L7" s="128">
        <v>8500</v>
      </c>
      <c r="M7" s="127">
        <v>5</v>
      </c>
      <c r="N7" s="127">
        <v>1</v>
      </c>
      <c r="O7" s="128">
        <v>132900</v>
      </c>
      <c r="P7" s="128">
        <v>132900</v>
      </c>
      <c r="Q7" s="127">
        <v>8</v>
      </c>
      <c r="R7" s="127">
        <v>2</v>
      </c>
      <c r="S7" s="128">
        <v>83500</v>
      </c>
      <c r="T7" s="128">
        <v>83500</v>
      </c>
      <c r="U7" s="127">
        <v>90</v>
      </c>
      <c r="V7" s="127">
        <v>2</v>
      </c>
      <c r="W7" s="128">
        <v>81500</v>
      </c>
      <c r="X7" s="128">
        <v>81500</v>
      </c>
      <c r="Y7" s="127">
        <v>24</v>
      </c>
      <c r="Z7" s="127">
        <v>2</v>
      </c>
      <c r="AA7" s="128">
        <v>78500</v>
      </c>
      <c r="AB7" s="128">
        <v>78500</v>
      </c>
      <c r="AC7" s="127">
        <v>50</v>
      </c>
      <c r="AD7" s="127">
        <v>2</v>
      </c>
      <c r="AE7" s="128">
        <v>78500</v>
      </c>
      <c r="AF7" s="128">
        <v>78500</v>
      </c>
      <c r="AG7" s="127">
        <v>50</v>
      </c>
      <c r="AH7" s="127">
        <v>0</v>
      </c>
      <c r="AI7" s="128">
        <v>0</v>
      </c>
      <c r="AJ7" s="128">
        <v>0</v>
      </c>
      <c r="AK7" s="127">
        <v>0</v>
      </c>
      <c r="AL7" s="127">
        <v>1</v>
      </c>
      <c r="AM7" s="128">
        <v>100000</v>
      </c>
      <c r="AN7" s="128">
        <v>100000</v>
      </c>
      <c r="AO7" s="127">
        <v>135</v>
      </c>
      <c r="AP7" s="127">
        <v>1</v>
      </c>
      <c r="AQ7" s="128">
        <v>41800</v>
      </c>
      <c r="AR7" s="128">
        <v>41800</v>
      </c>
      <c r="AS7" s="127">
        <v>33</v>
      </c>
      <c r="AT7" s="127">
        <v>2</v>
      </c>
      <c r="AU7" s="128">
        <v>26250</v>
      </c>
      <c r="AV7" s="128">
        <v>26250</v>
      </c>
      <c r="AW7" s="127">
        <v>28</v>
      </c>
      <c r="AX7" s="127">
        <v>0</v>
      </c>
      <c r="AY7" s="128">
        <v>0</v>
      </c>
      <c r="AZ7" s="128">
        <v>0</v>
      </c>
      <c r="BA7" s="127">
        <v>0</v>
      </c>
      <c r="BB7" s="127">
        <v>1</v>
      </c>
      <c r="BC7" s="128">
        <v>69900</v>
      </c>
      <c r="BD7" s="128">
        <v>69900</v>
      </c>
      <c r="BE7" s="129">
        <v>4</v>
      </c>
    </row>
    <row r="8" spans="1:57">
      <c r="A8" s="19" t="s">
        <v>20</v>
      </c>
      <c r="B8" s="127">
        <v>16</v>
      </c>
      <c r="C8" s="128">
        <v>198493</v>
      </c>
      <c r="D8" s="128">
        <v>161750</v>
      </c>
      <c r="E8" s="127">
        <v>51</v>
      </c>
      <c r="F8" s="127">
        <v>29</v>
      </c>
      <c r="G8" s="128">
        <v>244633</v>
      </c>
      <c r="H8" s="128">
        <v>232000</v>
      </c>
      <c r="I8" s="127">
        <v>33</v>
      </c>
      <c r="J8" s="127">
        <v>19</v>
      </c>
      <c r="K8" s="128">
        <v>264529</v>
      </c>
      <c r="L8" s="128">
        <v>250000</v>
      </c>
      <c r="M8" s="127">
        <v>67</v>
      </c>
      <c r="N8" s="127">
        <v>20</v>
      </c>
      <c r="O8" s="128">
        <v>288714</v>
      </c>
      <c r="P8" s="128">
        <v>277347</v>
      </c>
      <c r="Q8" s="127">
        <v>76</v>
      </c>
      <c r="R8" s="127">
        <v>12</v>
      </c>
      <c r="S8" s="128">
        <v>219049</v>
      </c>
      <c r="T8" s="128">
        <v>205000</v>
      </c>
      <c r="U8" s="127">
        <v>71</v>
      </c>
      <c r="V8" s="127">
        <v>22</v>
      </c>
      <c r="W8" s="128">
        <v>246040</v>
      </c>
      <c r="X8" s="128">
        <v>230000</v>
      </c>
      <c r="Y8" s="127">
        <v>69</v>
      </c>
      <c r="Z8" s="127">
        <v>13</v>
      </c>
      <c r="AA8" s="128">
        <v>218111</v>
      </c>
      <c r="AB8" s="128">
        <v>205152</v>
      </c>
      <c r="AC8" s="127">
        <v>83</v>
      </c>
      <c r="AD8" s="127">
        <v>13</v>
      </c>
      <c r="AE8" s="128">
        <v>218111</v>
      </c>
      <c r="AF8" s="128">
        <v>205152</v>
      </c>
      <c r="AG8" s="127">
        <v>83</v>
      </c>
      <c r="AH8" s="127">
        <v>18</v>
      </c>
      <c r="AI8" s="128">
        <v>274794</v>
      </c>
      <c r="AJ8" s="128">
        <v>263500</v>
      </c>
      <c r="AK8" s="127">
        <v>95</v>
      </c>
      <c r="AL8" s="127">
        <v>22</v>
      </c>
      <c r="AM8" s="128">
        <v>369363</v>
      </c>
      <c r="AN8" s="128">
        <v>327500</v>
      </c>
      <c r="AO8" s="127">
        <v>99</v>
      </c>
      <c r="AP8" s="127">
        <v>11</v>
      </c>
      <c r="AQ8" s="128">
        <v>114000</v>
      </c>
      <c r="AR8" s="128">
        <v>294490</v>
      </c>
      <c r="AS8" s="127">
        <v>150</v>
      </c>
      <c r="AT8" s="127">
        <v>18</v>
      </c>
      <c r="AU8" s="128">
        <v>281333</v>
      </c>
      <c r="AV8" s="128">
        <v>224500</v>
      </c>
      <c r="AW8" s="127">
        <v>63</v>
      </c>
      <c r="AX8" s="127">
        <v>24</v>
      </c>
      <c r="AY8" s="128">
        <v>23784</v>
      </c>
      <c r="AZ8" s="128">
        <v>200000</v>
      </c>
      <c r="BA8" s="127">
        <v>67</v>
      </c>
      <c r="BB8" s="127">
        <v>23</v>
      </c>
      <c r="BC8" s="128">
        <v>318995</v>
      </c>
      <c r="BD8" s="128">
        <v>279900</v>
      </c>
      <c r="BE8" s="129">
        <v>63</v>
      </c>
    </row>
    <row r="9" spans="1:57">
      <c r="A9" s="19" t="s">
        <v>21</v>
      </c>
      <c r="B9" s="127">
        <v>20</v>
      </c>
      <c r="C9" s="128">
        <v>114945</v>
      </c>
      <c r="D9" s="128">
        <v>106500</v>
      </c>
      <c r="E9" s="127">
        <v>38</v>
      </c>
      <c r="F9" s="127">
        <v>30</v>
      </c>
      <c r="G9" s="128">
        <v>162351</v>
      </c>
      <c r="H9" s="128">
        <v>140865</v>
      </c>
      <c r="I9" s="127">
        <v>42</v>
      </c>
      <c r="J9" s="127">
        <v>17</v>
      </c>
      <c r="K9" s="128">
        <v>197010</v>
      </c>
      <c r="L9" s="128">
        <v>194449</v>
      </c>
      <c r="M9" s="127">
        <v>60</v>
      </c>
      <c r="N9" s="127">
        <v>15</v>
      </c>
      <c r="O9" s="128">
        <v>154724</v>
      </c>
      <c r="P9" s="128">
        <v>149900</v>
      </c>
      <c r="Q9" s="127">
        <v>20</v>
      </c>
      <c r="R9" s="127">
        <v>18</v>
      </c>
      <c r="S9" s="128">
        <v>166344</v>
      </c>
      <c r="T9" s="128">
        <v>157950</v>
      </c>
      <c r="U9" s="127">
        <v>38</v>
      </c>
      <c r="V9" s="127">
        <v>14</v>
      </c>
      <c r="W9" s="128">
        <v>92885</v>
      </c>
      <c r="X9" s="128">
        <v>66400</v>
      </c>
      <c r="Y9" s="127">
        <v>68</v>
      </c>
      <c r="Z9" s="127">
        <v>13</v>
      </c>
      <c r="AA9" s="128">
        <v>164511</v>
      </c>
      <c r="AB9" s="128">
        <v>153400</v>
      </c>
      <c r="AC9" s="127">
        <v>42</v>
      </c>
      <c r="AD9" s="127">
        <v>13</v>
      </c>
      <c r="AE9" s="128">
        <v>164511</v>
      </c>
      <c r="AF9" s="128">
        <v>153400</v>
      </c>
      <c r="AG9" s="127">
        <v>42</v>
      </c>
      <c r="AH9" s="127">
        <v>8</v>
      </c>
      <c r="AI9" s="128">
        <v>140925</v>
      </c>
      <c r="AJ9" s="128">
        <v>139450</v>
      </c>
      <c r="AK9" s="127">
        <v>66</v>
      </c>
      <c r="AL9" s="127">
        <v>13</v>
      </c>
      <c r="AM9" s="128">
        <v>164199</v>
      </c>
      <c r="AN9" s="128">
        <v>140000</v>
      </c>
      <c r="AO9" s="127">
        <v>81</v>
      </c>
      <c r="AP9" s="127">
        <v>7</v>
      </c>
      <c r="AQ9" s="128">
        <v>114614</v>
      </c>
      <c r="AR9" s="128">
        <v>100000</v>
      </c>
      <c r="AS9" s="127">
        <v>48</v>
      </c>
      <c r="AT9" s="127">
        <v>12</v>
      </c>
      <c r="AU9" s="128">
        <v>102425</v>
      </c>
      <c r="AV9" s="128">
        <v>102500</v>
      </c>
      <c r="AW9" s="127">
        <v>102</v>
      </c>
      <c r="AX9" s="127">
        <v>14</v>
      </c>
      <c r="AY9" s="128">
        <v>175900</v>
      </c>
      <c r="AZ9" s="128">
        <v>143500</v>
      </c>
      <c r="BA9" s="127">
        <v>66</v>
      </c>
      <c r="BB9" s="127">
        <v>6</v>
      </c>
      <c r="BC9" s="128">
        <v>138416</v>
      </c>
      <c r="BD9" s="128">
        <v>129000</v>
      </c>
      <c r="BE9" s="129">
        <v>68</v>
      </c>
    </row>
    <row r="10" spans="1:57">
      <c r="A10" s="19" t="s">
        <v>22</v>
      </c>
      <c r="B10" s="127">
        <v>290</v>
      </c>
      <c r="C10" s="128">
        <v>225726</v>
      </c>
      <c r="D10" s="128">
        <v>182950</v>
      </c>
      <c r="E10" s="127">
        <v>53</v>
      </c>
      <c r="F10" s="127">
        <v>356</v>
      </c>
      <c r="G10" s="128">
        <v>246345</v>
      </c>
      <c r="H10" s="128">
        <v>202776</v>
      </c>
      <c r="I10" s="127">
        <v>30</v>
      </c>
      <c r="J10" s="127">
        <v>219</v>
      </c>
      <c r="K10" s="128">
        <v>298796</v>
      </c>
      <c r="L10" s="128">
        <v>260000</v>
      </c>
      <c r="M10" s="127">
        <v>39</v>
      </c>
      <c r="N10" s="127">
        <v>232</v>
      </c>
      <c r="O10" s="128">
        <v>331602</v>
      </c>
      <c r="P10" s="128">
        <v>302500</v>
      </c>
      <c r="Q10" s="127">
        <v>50</v>
      </c>
      <c r="R10" s="127">
        <v>153</v>
      </c>
      <c r="S10" s="128">
        <v>304794</v>
      </c>
      <c r="T10" s="128">
        <v>260000</v>
      </c>
      <c r="U10" s="127">
        <v>56</v>
      </c>
      <c r="V10" s="127">
        <v>251</v>
      </c>
      <c r="W10" s="128">
        <v>276965</v>
      </c>
      <c r="X10" s="128">
        <v>214900</v>
      </c>
      <c r="Y10" s="127">
        <v>68</v>
      </c>
      <c r="Z10" s="127">
        <v>249</v>
      </c>
      <c r="AA10" s="128">
        <v>248050</v>
      </c>
      <c r="AB10" s="128">
        <v>208500</v>
      </c>
      <c r="AC10" s="127">
        <v>82</v>
      </c>
      <c r="AD10" s="127">
        <v>249</v>
      </c>
      <c r="AE10" s="128">
        <v>248050</v>
      </c>
      <c r="AF10" s="128">
        <v>208500</v>
      </c>
      <c r="AG10" s="127">
        <v>82</v>
      </c>
      <c r="AH10" s="127">
        <v>178</v>
      </c>
      <c r="AI10" s="128">
        <v>262580</v>
      </c>
      <c r="AJ10" s="128">
        <v>214000</v>
      </c>
      <c r="AK10" s="127">
        <v>91</v>
      </c>
      <c r="AL10" s="127">
        <v>252</v>
      </c>
      <c r="AM10" s="128">
        <v>255910</v>
      </c>
      <c r="AN10" s="128">
        <v>209000</v>
      </c>
      <c r="AO10" s="127">
        <v>91</v>
      </c>
      <c r="AP10" s="127">
        <v>292</v>
      </c>
      <c r="AQ10" s="128">
        <v>241891</v>
      </c>
      <c r="AR10" s="128">
        <v>199250</v>
      </c>
      <c r="AS10" s="127">
        <v>81</v>
      </c>
      <c r="AT10" s="127">
        <v>298</v>
      </c>
      <c r="AU10" s="128">
        <v>266302</v>
      </c>
      <c r="AV10" s="128">
        <v>204000</v>
      </c>
      <c r="AW10" s="127">
        <v>73</v>
      </c>
      <c r="AX10" s="127">
        <v>298</v>
      </c>
      <c r="AY10" s="128">
        <v>289755</v>
      </c>
      <c r="AZ10" s="128">
        <v>233000</v>
      </c>
      <c r="BA10" s="127">
        <v>67</v>
      </c>
      <c r="BB10" s="127">
        <v>315</v>
      </c>
      <c r="BC10" s="128">
        <v>276554</v>
      </c>
      <c r="BD10" s="128">
        <v>233100</v>
      </c>
      <c r="BE10" s="129">
        <v>53</v>
      </c>
    </row>
    <row r="11" spans="1:57">
      <c r="A11" s="19" t="s">
        <v>23</v>
      </c>
      <c r="B11" s="127">
        <v>31</v>
      </c>
      <c r="C11" s="128">
        <v>228192</v>
      </c>
      <c r="D11" s="128">
        <v>178000</v>
      </c>
      <c r="E11" s="127">
        <v>47</v>
      </c>
      <c r="F11" s="127">
        <v>30</v>
      </c>
      <c r="G11" s="128">
        <v>193239</v>
      </c>
      <c r="H11" s="128">
        <v>188899</v>
      </c>
      <c r="I11" s="127">
        <v>49</v>
      </c>
      <c r="J11" s="127">
        <v>25</v>
      </c>
      <c r="K11" s="128">
        <v>202314</v>
      </c>
      <c r="L11" s="128">
        <v>190500</v>
      </c>
      <c r="M11" s="127">
        <v>37</v>
      </c>
      <c r="N11" s="127">
        <v>37</v>
      </c>
      <c r="O11" s="128">
        <v>232796</v>
      </c>
      <c r="P11" s="128">
        <v>252000</v>
      </c>
      <c r="Q11" s="127">
        <v>65</v>
      </c>
      <c r="R11" s="127">
        <v>24</v>
      </c>
      <c r="S11" s="128">
        <v>230483</v>
      </c>
      <c r="T11" s="128">
        <v>218700</v>
      </c>
      <c r="U11" s="127">
        <v>50</v>
      </c>
      <c r="V11" s="127">
        <v>29</v>
      </c>
      <c r="W11" s="128">
        <v>212565</v>
      </c>
      <c r="X11" s="128">
        <v>205000</v>
      </c>
      <c r="Y11" s="127">
        <v>51</v>
      </c>
      <c r="Z11" s="127">
        <v>34</v>
      </c>
      <c r="AA11" s="128">
        <v>223889</v>
      </c>
      <c r="AB11" s="128">
        <v>226200</v>
      </c>
      <c r="AC11" s="127">
        <v>59</v>
      </c>
      <c r="AD11" s="127">
        <v>34</v>
      </c>
      <c r="AE11" s="128">
        <v>223889</v>
      </c>
      <c r="AF11" s="128">
        <v>226200</v>
      </c>
      <c r="AG11" s="127">
        <v>59</v>
      </c>
      <c r="AH11" s="127">
        <v>41</v>
      </c>
      <c r="AI11" s="128">
        <v>234143</v>
      </c>
      <c r="AJ11" s="128">
        <v>237500</v>
      </c>
      <c r="AK11" s="127">
        <v>65</v>
      </c>
      <c r="AL11" s="127">
        <v>45</v>
      </c>
      <c r="AM11" s="128">
        <v>263396</v>
      </c>
      <c r="AN11" s="128">
        <v>265000</v>
      </c>
      <c r="AO11" s="127">
        <v>85</v>
      </c>
      <c r="AP11" s="127">
        <v>56</v>
      </c>
      <c r="AQ11" s="128">
        <v>248965</v>
      </c>
      <c r="AR11" s="128">
        <v>240000</v>
      </c>
      <c r="AS11" s="127">
        <v>131</v>
      </c>
      <c r="AT11" s="127">
        <v>52</v>
      </c>
      <c r="AU11" s="128">
        <v>250580</v>
      </c>
      <c r="AV11" s="128">
        <v>224850</v>
      </c>
      <c r="AW11" s="127">
        <v>123</v>
      </c>
      <c r="AX11" s="127">
        <v>41</v>
      </c>
      <c r="AY11" s="128">
        <v>244656</v>
      </c>
      <c r="AZ11" s="128">
        <v>223000</v>
      </c>
      <c r="BA11" s="127">
        <v>92</v>
      </c>
      <c r="BB11" s="127">
        <v>48</v>
      </c>
      <c r="BC11" s="128">
        <v>242781</v>
      </c>
      <c r="BD11" s="128">
        <v>212500</v>
      </c>
      <c r="BE11" s="129">
        <v>97</v>
      </c>
    </row>
    <row r="12" spans="1:57">
      <c r="A12" s="19" t="s">
        <v>24</v>
      </c>
      <c r="B12" s="127">
        <v>9</v>
      </c>
      <c r="C12" s="128">
        <v>85733</v>
      </c>
      <c r="D12" s="128">
        <v>79900</v>
      </c>
      <c r="E12" s="127">
        <v>85</v>
      </c>
      <c r="F12" s="127">
        <v>12</v>
      </c>
      <c r="G12" s="128">
        <v>82675</v>
      </c>
      <c r="H12" s="128">
        <v>85450</v>
      </c>
      <c r="I12" s="127">
        <v>72</v>
      </c>
      <c r="J12" s="127">
        <v>13</v>
      </c>
      <c r="K12" s="128">
        <v>86269</v>
      </c>
      <c r="L12" s="128">
        <v>73500</v>
      </c>
      <c r="M12" s="127">
        <v>47</v>
      </c>
      <c r="N12" s="127">
        <v>9</v>
      </c>
      <c r="O12" s="128">
        <v>123155</v>
      </c>
      <c r="P12" s="128">
        <v>92500</v>
      </c>
      <c r="Q12" s="127">
        <v>74</v>
      </c>
      <c r="R12" s="127">
        <v>12</v>
      </c>
      <c r="S12" s="128">
        <v>92458</v>
      </c>
      <c r="T12" s="128">
        <v>87900</v>
      </c>
      <c r="U12" s="127">
        <v>80</v>
      </c>
      <c r="V12" s="127">
        <v>5</v>
      </c>
      <c r="W12" s="128">
        <v>83540</v>
      </c>
      <c r="X12" s="128">
        <v>53000</v>
      </c>
      <c r="Y12" s="127">
        <v>50</v>
      </c>
      <c r="Z12" s="127">
        <v>7</v>
      </c>
      <c r="AA12" s="128">
        <v>131828</v>
      </c>
      <c r="AB12" s="128">
        <v>126900</v>
      </c>
      <c r="AC12" s="127">
        <v>48</v>
      </c>
      <c r="AD12" s="127">
        <v>7</v>
      </c>
      <c r="AE12" s="128">
        <v>131828</v>
      </c>
      <c r="AF12" s="128">
        <v>126900</v>
      </c>
      <c r="AG12" s="127">
        <v>48</v>
      </c>
      <c r="AH12" s="127">
        <v>12</v>
      </c>
      <c r="AI12" s="128">
        <v>87975</v>
      </c>
      <c r="AJ12" s="128">
        <v>95450</v>
      </c>
      <c r="AK12" s="127">
        <v>99</v>
      </c>
      <c r="AL12" s="127">
        <v>11</v>
      </c>
      <c r="AM12" s="128">
        <v>99845</v>
      </c>
      <c r="AN12" s="128">
        <v>93499</v>
      </c>
      <c r="AO12" s="127">
        <v>125</v>
      </c>
      <c r="AP12" s="127">
        <v>10</v>
      </c>
      <c r="AQ12" s="128">
        <v>94730</v>
      </c>
      <c r="AR12" s="128">
        <v>112000</v>
      </c>
      <c r="AS12" s="127">
        <v>162</v>
      </c>
      <c r="AT12" s="127">
        <v>9</v>
      </c>
      <c r="AU12" s="128">
        <v>81822</v>
      </c>
      <c r="AV12" s="128">
        <v>88500</v>
      </c>
      <c r="AW12" s="127">
        <v>107</v>
      </c>
      <c r="AX12" s="127">
        <v>11</v>
      </c>
      <c r="AY12" s="128">
        <v>92536</v>
      </c>
      <c r="AZ12" s="128">
        <v>88000</v>
      </c>
      <c r="BA12" s="127">
        <v>166</v>
      </c>
      <c r="BB12" s="127">
        <v>6</v>
      </c>
      <c r="BC12" s="128">
        <v>101700</v>
      </c>
      <c r="BD12" s="128">
        <v>78500</v>
      </c>
      <c r="BE12" s="129">
        <v>83</v>
      </c>
    </row>
    <row r="13" spans="1:57">
      <c r="A13" s="19" t="s">
        <v>25</v>
      </c>
      <c r="B13" s="127">
        <v>4</v>
      </c>
      <c r="C13" s="128">
        <v>121975</v>
      </c>
      <c r="D13" s="128">
        <v>116950</v>
      </c>
      <c r="E13" s="127">
        <v>143</v>
      </c>
      <c r="F13" s="127">
        <v>0</v>
      </c>
      <c r="G13" s="128">
        <v>0</v>
      </c>
      <c r="H13" s="128">
        <v>0</v>
      </c>
      <c r="I13" s="127">
        <v>0</v>
      </c>
      <c r="J13" s="127">
        <v>4</v>
      </c>
      <c r="K13" s="128">
        <v>127225</v>
      </c>
      <c r="L13" s="128">
        <v>135000</v>
      </c>
      <c r="M13" s="127">
        <v>47</v>
      </c>
      <c r="N13" s="127">
        <v>4</v>
      </c>
      <c r="O13" s="128">
        <v>79875</v>
      </c>
      <c r="P13" s="128">
        <v>82250</v>
      </c>
      <c r="Q13" s="127">
        <v>86</v>
      </c>
      <c r="R13" s="127">
        <v>2</v>
      </c>
      <c r="S13" s="128">
        <v>117000</v>
      </c>
      <c r="T13" s="128">
        <v>117000</v>
      </c>
      <c r="U13" s="127">
        <v>112</v>
      </c>
      <c r="V13" s="127">
        <v>4</v>
      </c>
      <c r="W13" s="128">
        <v>163000</v>
      </c>
      <c r="X13" s="128">
        <v>135000</v>
      </c>
      <c r="Y13" s="127">
        <v>77</v>
      </c>
      <c r="Z13" s="127">
        <v>4</v>
      </c>
      <c r="AA13" s="128">
        <v>71475</v>
      </c>
      <c r="AB13" s="128">
        <v>56450</v>
      </c>
      <c r="AC13" s="127">
        <v>98</v>
      </c>
      <c r="AD13" s="127">
        <v>4</v>
      </c>
      <c r="AE13" s="128">
        <v>71475</v>
      </c>
      <c r="AF13" s="128">
        <v>56450</v>
      </c>
      <c r="AG13" s="127">
        <v>98</v>
      </c>
      <c r="AH13" s="127">
        <v>2</v>
      </c>
      <c r="AI13" s="128">
        <v>95000</v>
      </c>
      <c r="AJ13" s="128">
        <v>95000</v>
      </c>
      <c r="AK13" s="127">
        <v>178</v>
      </c>
      <c r="AL13" s="127">
        <v>2</v>
      </c>
      <c r="AM13" s="128">
        <v>90000</v>
      </c>
      <c r="AN13" s="128">
        <v>90000</v>
      </c>
      <c r="AO13" s="127">
        <v>44</v>
      </c>
      <c r="AP13" s="127">
        <v>5</v>
      </c>
      <c r="AQ13" s="128">
        <v>106840</v>
      </c>
      <c r="AR13" s="128">
        <v>136000</v>
      </c>
      <c r="AS13" s="127">
        <v>106</v>
      </c>
      <c r="AT13" s="127">
        <v>2</v>
      </c>
      <c r="AU13" s="128">
        <v>103500</v>
      </c>
      <c r="AV13" s="128">
        <v>103500</v>
      </c>
      <c r="AW13" s="127">
        <v>251</v>
      </c>
      <c r="AX13" s="127">
        <v>5</v>
      </c>
      <c r="AY13" s="128">
        <v>118400</v>
      </c>
      <c r="AZ13" s="128">
        <v>137000</v>
      </c>
      <c r="BA13" s="127">
        <v>34</v>
      </c>
      <c r="BB13" s="127">
        <v>0</v>
      </c>
      <c r="BC13" s="128">
        <v>0</v>
      </c>
      <c r="BD13" s="128">
        <v>0</v>
      </c>
      <c r="BE13" s="129">
        <v>0</v>
      </c>
    </row>
    <row r="14" spans="1:57">
      <c r="A14" s="19" t="s">
        <v>26</v>
      </c>
      <c r="B14" s="127">
        <v>24</v>
      </c>
      <c r="C14" s="128">
        <v>100285</v>
      </c>
      <c r="D14" s="128">
        <v>99500</v>
      </c>
      <c r="E14" s="127">
        <v>124</v>
      </c>
      <c r="F14" s="127">
        <v>19</v>
      </c>
      <c r="G14" s="128">
        <v>104200</v>
      </c>
      <c r="H14" s="128">
        <v>114900</v>
      </c>
      <c r="I14" s="127">
        <v>47</v>
      </c>
      <c r="J14" s="127">
        <v>31</v>
      </c>
      <c r="K14" s="128">
        <v>144908</v>
      </c>
      <c r="L14" s="128">
        <v>145500</v>
      </c>
      <c r="M14" s="127">
        <v>77</v>
      </c>
      <c r="N14" s="127">
        <v>28</v>
      </c>
      <c r="O14" s="128">
        <v>151975</v>
      </c>
      <c r="P14" s="128">
        <v>146500</v>
      </c>
      <c r="Q14" s="127">
        <v>56</v>
      </c>
      <c r="R14" s="127">
        <v>28</v>
      </c>
      <c r="S14" s="128">
        <v>187269</v>
      </c>
      <c r="T14" s="128">
        <v>169900</v>
      </c>
      <c r="U14" s="127">
        <v>93</v>
      </c>
      <c r="V14" s="127">
        <v>16</v>
      </c>
      <c r="W14" s="128">
        <v>182356</v>
      </c>
      <c r="X14" s="128">
        <v>163000</v>
      </c>
      <c r="Y14" s="127">
        <v>87</v>
      </c>
      <c r="Z14" s="127">
        <v>21</v>
      </c>
      <c r="AA14" s="128">
        <v>155257</v>
      </c>
      <c r="AB14" s="128">
        <v>155000</v>
      </c>
      <c r="AC14" s="127">
        <v>117</v>
      </c>
      <c r="AD14" s="127">
        <v>21</v>
      </c>
      <c r="AE14" s="128">
        <v>155257</v>
      </c>
      <c r="AF14" s="128">
        <v>155000</v>
      </c>
      <c r="AG14" s="127">
        <v>117</v>
      </c>
      <c r="AH14" s="127">
        <v>24</v>
      </c>
      <c r="AI14" s="128">
        <v>122712</v>
      </c>
      <c r="AJ14" s="128">
        <v>117450</v>
      </c>
      <c r="AK14" s="127">
        <v>78</v>
      </c>
      <c r="AL14" s="127">
        <v>17</v>
      </c>
      <c r="AM14" s="128">
        <v>147505</v>
      </c>
      <c r="AN14" s="128">
        <v>136500</v>
      </c>
      <c r="AO14" s="127">
        <v>90</v>
      </c>
      <c r="AP14" s="127">
        <v>38</v>
      </c>
      <c r="AQ14" s="128">
        <v>134192</v>
      </c>
      <c r="AR14" s="128">
        <v>126000</v>
      </c>
      <c r="AS14" s="127">
        <v>105</v>
      </c>
      <c r="AT14" s="127">
        <v>21</v>
      </c>
      <c r="AU14" s="128">
        <v>134500</v>
      </c>
      <c r="AV14" s="128">
        <v>134500</v>
      </c>
      <c r="AW14" s="127">
        <v>84</v>
      </c>
      <c r="AX14" s="127">
        <v>10</v>
      </c>
      <c r="AY14" s="128">
        <v>124040</v>
      </c>
      <c r="AZ14" s="128">
        <v>122000</v>
      </c>
      <c r="BA14" s="127">
        <v>62</v>
      </c>
      <c r="BB14" s="127">
        <v>8</v>
      </c>
      <c r="BC14" s="128">
        <v>122912</v>
      </c>
      <c r="BD14" s="128">
        <v>153550</v>
      </c>
      <c r="BE14" s="129">
        <v>41</v>
      </c>
    </row>
    <row r="15" spans="1:57">
      <c r="A15" s="19" t="s">
        <v>27</v>
      </c>
      <c r="B15" s="127">
        <v>0</v>
      </c>
      <c r="C15" s="128">
        <v>0</v>
      </c>
      <c r="D15" s="128">
        <v>0</v>
      </c>
      <c r="E15" s="127">
        <v>0</v>
      </c>
      <c r="F15" s="127">
        <v>0</v>
      </c>
      <c r="G15" s="128">
        <v>0</v>
      </c>
      <c r="H15" s="128">
        <v>0</v>
      </c>
      <c r="I15" s="127">
        <v>0</v>
      </c>
      <c r="J15" s="127">
        <v>0</v>
      </c>
      <c r="K15" s="128">
        <v>0</v>
      </c>
      <c r="L15" s="128">
        <v>0</v>
      </c>
      <c r="M15" s="127">
        <v>0</v>
      </c>
      <c r="N15" s="127">
        <v>0</v>
      </c>
      <c r="O15" s="128">
        <v>0</v>
      </c>
      <c r="P15" s="128">
        <v>0</v>
      </c>
      <c r="Q15" s="127">
        <v>0</v>
      </c>
      <c r="R15" s="127">
        <v>0</v>
      </c>
      <c r="S15" s="128">
        <v>0</v>
      </c>
      <c r="T15" s="128">
        <v>0</v>
      </c>
      <c r="U15" s="127">
        <v>0</v>
      </c>
      <c r="V15" s="127">
        <v>0</v>
      </c>
      <c r="W15" s="128">
        <v>0</v>
      </c>
      <c r="X15" s="128">
        <v>0</v>
      </c>
      <c r="Y15" s="127">
        <v>0</v>
      </c>
      <c r="Z15" s="127">
        <v>0</v>
      </c>
      <c r="AA15" s="128">
        <v>0</v>
      </c>
      <c r="AB15" s="128">
        <v>0</v>
      </c>
      <c r="AC15" s="127">
        <v>0</v>
      </c>
      <c r="AD15" s="127">
        <v>0</v>
      </c>
      <c r="AE15" s="128">
        <v>0</v>
      </c>
      <c r="AF15" s="128">
        <v>0</v>
      </c>
      <c r="AG15" s="127">
        <v>0</v>
      </c>
      <c r="AH15" s="127">
        <v>0</v>
      </c>
      <c r="AI15" s="128">
        <v>0</v>
      </c>
      <c r="AJ15" s="128">
        <v>0</v>
      </c>
      <c r="AK15" s="127">
        <v>0</v>
      </c>
      <c r="AL15" s="127">
        <v>0</v>
      </c>
      <c r="AM15" s="128">
        <v>0</v>
      </c>
      <c r="AN15" s="128">
        <v>0</v>
      </c>
      <c r="AO15" s="127">
        <v>0</v>
      </c>
      <c r="AP15" s="127">
        <v>0</v>
      </c>
      <c r="AQ15" s="128">
        <v>0</v>
      </c>
      <c r="AR15" s="128">
        <v>0</v>
      </c>
      <c r="AS15" s="127">
        <v>0</v>
      </c>
      <c r="AT15" s="127">
        <v>7</v>
      </c>
      <c r="AU15" s="128">
        <v>124771</v>
      </c>
      <c r="AV15" s="128">
        <v>120000</v>
      </c>
      <c r="AW15" s="127">
        <v>15</v>
      </c>
      <c r="AX15" s="127">
        <v>18</v>
      </c>
      <c r="AY15" s="128">
        <v>149222</v>
      </c>
      <c r="AZ15" s="128">
        <v>139900</v>
      </c>
      <c r="BA15" s="127">
        <v>58</v>
      </c>
      <c r="BB15" s="127">
        <v>20</v>
      </c>
      <c r="BC15" s="128">
        <v>169540</v>
      </c>
      <c r="BD15" s="128">
        <v>170000</v>
      </c>
      <c r="BE15" s="129">
        <v>46</v>
      </c>
    </row>
    <row r="16" spans="1:57">
      <c r="A16" s="19" t="s">
        <v>28</v>
      </c>
      <c r="B16" s="127">
        <v>467</v>
      </c>
      <c r="C16" s="128">
        <v>54937</v>
      </c>
      <c r="D16" s="128">
        <v>49900</v>
      </c>
      <c r="E16" s="127">
        <v>78</v>
      </c>
      <c r="F16" s="127">
        <v>624</v>
      </c>
      <c r="G16" s="128">
        <v>57685</v>
      </c>
      <c r="H16" s="128">
        <v>50000</v>
      </c>
      <c r="I16" s="127">
        <v>59</v>
      </c>
      <c r="J16" s="127">
        <v>129</v>
      </c>
      <c r="K16" s="128">
        <v>101402</v>
      </c>
      <c r="L16" s="128">
        <v>86900</v>
      </c>
      <c r="M16" s="127">
        <v>57</v>
      </c>
      <c r="N16" s="127">
        <v>139</v>
      </c>
      <c r="O16" s="128">
        <v>111952</v>
      </c>
      <c r="P16" s="128">
        <v>95000</v>
      </c>
      <c r="Q16" s="127">
        <v>46</v>
      </c>
      <c r="R16" s="127">
        <v>108</v>
      </c>
      <c r="S16" s="128">
        <v>114811</v>
      </c>
      <c r="T16" s="128">
        <v>104500</v>
      </c>
      <c r="U16" s="127">
        <v>58</v>
      </c>
      <c r="V16" s="127">
        <v>568</v>
      </c>
      <c r="W16" s="128">
        <v>74523</v>
      </c>
      <c r="X16" s="128">
        <v>5700</v>
      </c>
      <c r="Y16" s="127">
        <v>69</v>
      </c>
      <c r="Z16" s="127">
        <v>532</v>
      </c>
      <c r="AA16" s="128">
        <v>82658</v>
      </c>
      <c r="AB16" s="128">
        <v>74200</v>
      </c>
      <c r="AC16" s="127">
        <v>72</v>
      </c>
      <c r="AD16" s="127">
        <v>532</v>
      </c>
      <c r="AE16" s="128">
        <v>82658</v>
      </c>
      <c r="AF16" s="128">
        <v>74200</v>
      </c>
      <c r="AG16" s="127">
        <v>72</v>
      </c>
      <c r="AH16" s="127">
        <v>326</v>
      </c>
      <c r="AI16" s="128">
        <v>62343</v>
      </c>
      <c r="AJ16" s="128">
        <v>37500</v>
      </c>
      <c r="AK16" s="127">
        <v>125</v>
      </c>
      <c r="AL16" s="127">
        <v>313</v>
      </c>
      <c r="AM16" s="128">
        <v>57249</v>
      </c>
      <c r="AN16" s="128">
        <v>33000</v>
      </c>
      <c r="AO16" s="127">
        <v>115</v>
      </c>
      <c r="AP16" s="127">
        <v>350</v>
      </c>
      <c r="AQ16" s="128">
        <v>56984</v>
      </c>
      <c r="AR16" s="128">
        <v>37000</v>
      </c>
      <c r="AS16" s="127">
        <v>111</v>
      </c>
      <c r="AT16" s="127">
        <v>429</v>
      </c>
      <c r="AU16" s="128">
        <v>62002</v>
      </c>
      <c r="AV16" s="128">
        <v>45000</v>
      </c>
      <c r="AW16" s="127">
        <v>115</v>
      </c>
      <c r="AX16" s="127">
        <v>443</v>
      </c>
      <c r="AY16" s="128">
        <v>69973</v>
      </c>
      <c r="AZ16" s="128">
        <v>54000</v>
      </c>
      <c r="BA16" s="127">
        <v>102</v>
      </c>
      <c r="BB16" s="127">
        <v>499</v>
      </c>
      <c r="BC16" s="128">
        <v>65856</v>
      </c>
      <c r="BD16" s="128">
        <v>45000</v>
      </c>
      <c r="BE16" s="129">
        <v>96</v>
      </c>
    </row>
    <row r="17" spans="1:57">
      <c r="A17" s="19" t="s">
        <v>29</v>
      </c>
      <c r="B17" s="127">
        <v>26</v>
      </c>
      <c r="C17" s="128">
        <v>81685</v>
      </c>
      <c r="D17" s="128">
        <v>79400</v>
      </c>
      <c r="E17" s="127">
        <v>59</v>
      </c>
      <c r="F17" s="127">
        <v>37</v>
      </c>
      <c r="G17" s="128">
        <v>85932</v>
      </c>
      <c r="H17" s="128">
        <v>84500</v>
      </c>
      <c r="I17" s="127">
        <v>69</v>
      </c>
      <c r="J17" s="127">
        <v>30</v>
      </c>
      <c r="K17" s="128">
        <v>100806</v>
      </c>
      <c r="L17" s="128">
        <v>99400</v>
      </c>
      <c r="M17" s="127">
        <v>45</v>
      </c>
      <c r="N17" s="127">
        <v>25</v>
      </c>
      <c r="O17" s="128">
        <v>110856</v>
      </c>
      <c r="P17" s="128">
        <v>100000</v>
      </c>
      <c r="Q17" s="127">
        <v>39</v>
      </c>
      <c r="R17" s="127">
        <v>28</v>
      </c>
      <c r="S17" s="128">
        <v>108195</v>
      </c>
      <c r="T17" s="128">
        <v>103700</v>
      </c>
      <c r="U17" s="127">
        <v>66</v>
      </c>
      <c r="V17" s="127">
        <v>40</v>
      </c>
      <c r="W17" s="128">
        <v>93839</v>
      </c>
      <c r="X17" s="128">
        <v>95000</v>
      </c>
      <c r="Y17" s="127">
        <v>74</v>
      </c>
      <c r="Z17" s="127">
        <v>32</v>
      </c>
      <c r="AA17" s="128">
        <v>83367</v>
      </c>
      <c r="AB17" s="128">
        <v>90000</v>
      </c>
      <c r="AC17" s="127">
        <v>75</v>
      </c>
      <c r="AD17" s="127">
        <v>32</v>
      </c>
      <c r="AE17" s="128">
        <v>83367</v>
      </c>
      <c r="AF17" s="128">
        <v>90000</v>
      </c>
      <c r="AG17" s="127">
        <v>75</v>
      </c>
      <c r="AH17" s="127">
        <v>19</v>
      </c>
      <c r="AI17" s="128">
        <v>74857</v>
      </c>
      <c r="AJ17" s="128">
        <v>70000</v>
      </c>
      <c r="AK17" s="127">
        <v>131</v>
      </c>
      <c r="AL17" s="127">
        <v>22</v>
      </c>
      <c r="AM17" s="128">
        <v>75404</v>
      </c>
      <c r="AN17" s="128">
        <v>57450</v>
      </c>
      <c r="AO17" s="127">
        <v>91</v>
      </c>
      <c r="AP17" s="127">
        <v>26</v>
      </c>
      <c r="AQ17" s="128">
        <v>56800</v>
      </c>
      <c r="AR17" s="128">
        <v>54625</v>
      </c>
      <c r="AS17" s="127">
        <v>108</v>
      </c>
      <c r="AT17" s="127">
        <v>30</v>
      </c>
      <c r="AU17" s="128">
        <v>91522</v>
      </c>
      <c r="AV17" s="128">
        <v>71950</v>
      </c>
      <c r="AW17" s="127">
        <v>152</v>
      </c>
      <c r="AX17" s="127">
        <v>25</v>
      </c>
      <c r="AY17" s="128">
        <v>66726</v>
      </c>
      <c r="AZ17" s="128">
        <v>52700</v>
      </c>
      <c r="BA17" s="127">
        <v>137</v>
      </c>
      <c r="BB17" s="127">
        <v>32</v>
      </c>
      <c r="BC17" s="128">
        <v>67268</v>
      </c>
      <c r="BD17" s="128">
        <v>53000</v>
      </c>
      <c r="BE17" s="129">
        <v>109</v>
      </c>
    </row>
    <row r="18" spans="1:57">
      <c r="A18" s="19" t="s">
        <v>30</v>
      </c>
      <c r="B18" s="127">
        <v>47</v>
      </c>
      <c r="C18" s="128">
        <v>148539</v>
      </c>
      <c r="D18" s="128">
        <v>155000</v>
      </c>
      <c r="E18" s="127">
        <v>32</v>
      </c>
      <c r="F18" s="127">
        <v>50</v>
      </c>
      <c r="G18" s="128">
        <v>159414</v>
      </c>
      <c r="H18" s="128">
        <v>158190</v>
      </c>
      <c r="I18" s="127">
        <v>26</v>
      </c>
      <c r="J18" s="127">
        <v>33</v>
      </c>
      <c r="K18" s="128">
        <v>204705</v>
      </c>
      <c r="L18" s="128">
        <v>185900</v>
      </c>
      <c r="M18" s="127">
        <v>32</v>
      </c>
      <c r="N18" s="127">
        <v>52</v>
      </c>
      <c r="O18" s="128">
        <v>182327</v>
      </c>
      <c r="P18" s="128">
        <v>171900</v>
      </c>
      <c r="Q18" s="127">
        <v>45</v>
      </c>
      <c r="R18" s="127">
        <v>44</v>
      </c>
      <c r="S18" s="128">
        <v>195297</v>
      </c>
      <c r="T18" s="128">
        <v>180000</v>
      </c>
      <c r="U18" s="127">
        <v>62</v>
      </c>
      <c r="V18" s="127">
        <v>46</v>
      </c>
      <c r="W18" s="128">
        <v>186665</v>
      </c>
      <c r="X18" s="128">
        <v>174950</v>
      </c>
      <c r="Y18" s="127">
        <v>60</v>
      </c>
      <c r="Z18" s="127">
        <v>43</v>
      </c>
      <c r="AA18" s="128">
        <v>150247</v>
      </c>
      <c r="AB18" s="128">
        <v>141000</v>
      </c>
      <c r="AC18" s="127">
        <v>57</v>
      </c>
      <c r="AD18" s="127">
        <v>43</v>
      </c>
      <c r="AE18" s="128">
        <v>150247</v>
      </c>
      <c r="AF18" s="128">
        <v>141000</v>
      </c>
      <c r="AG18" s="127">
        <v>57</v>
      </c>
      <c r="AH18" s="127">
        <v>31</v>
      </c>
      <c r="AI18" s="128">
        <v>159696</v>
      </c>
      <c r="AJ18" s="128">
        <v>136000</v>
      </c>
      <c r="AK18" s="127">
        <v>91</v>
      </c>
      <c r="AL18" s="127">
        <v>52</v>
      </c>
      <c r="AM18" s="128">
        <v>164503</v>
      </c>
      <c r="AN18" s="128">
        <v>154950</v>
      </c>
      <c r="AO18" s="127">
        <v>66</v>
      </c>
      <c r="AP18" s="127">
        <v>42</v>
      </c>
      <c r="AQ18" s="128">
        <v>157407</v>
      </c>
      <c r="AR18" s="128">
        <v>162750</v>
      </c>
      <c r="AS18" s="127">
        <v>58</v>
      </c>
      <c r="AT18" s="127">
        <v>43</v>
      </c>
      <c r="AU18" s="128">
        <v>162113</v>
      </c>
      <c r="AV18" s="128">
        <v>150000</v>
      </c>
      <c r="AW18" s="127">
        <v>74</v>
      </c>
      <c r="AX18" s="127">
        <v>48</v>
      </c>
      <c r="AY18" s="128">
        <v>171557</v>
      </c>
      <c r="AZ18" s="128">
        <v>158950</v>
      </c>
      <c r="BA18" s="127">
        <v>77</v>
      </c>
      <c r="BB18" s="127">
        <v>43</v>
      </c>
      <c r="BC18" s="128">
        <v>194244</v>
      </c>
      <c r="BD18" s="128">
        <v>180000</v>
      </c>
      <c r="BE18" s="129">
        <v>41</v>
      </c>
    </row>
    <row r="19" spans="1:57">
      <c r="A19" s="19" t="s">
        <v>31</v>
      </c>
      <c r="B19" s="127">
        <v>14</v>
      </c>
      <c r="C19" s="128">
        <v>108007</v>
      </c>
      <c r="D19" s="128">
        <v>112200</v>
      </c>
      <c r="E19" s="127">
        <v>114</v>
      </c>
      <c r="F19" s="127">
        <v>12</v>
      </c>
      <c r="G19" s="128">
        <v>153758</v>
      </c>
      <c r="H19" s="128">
        <v>149200</v>
      </c>
      <c r="I19" s="127">
        <v>55</v>
      </c>
      <c r="J19" s="127">
        <v>8</v>
      </c>
      <c r="K19" s="128">
        <v>118737</v>
      </c>
      <c r="L19" s="128">
        <v>124500</v>
      </c>
      <c r="M19" s="127">
        <v>11</v>
      </c>
      <c r="N19" s="127">
        <v>7</v>
      </c>
      <c r="O19" s="128">
        <v>152357</v>
      </c>
      <c r="P19" s="128">
        <v>169900</v>
      </c>
      <c r="Q19" s="127">
        <v>39</v>
      </c>
      <c r="R19" s="127">
        <v>7</v>
      </c>
      <c r="S19" s="128">
        <v>117414</v>
      </c>
      <c r="T19" s="128">
        <v>124900</v>
      </c>
      <c r="U19" s="127">
        <v>30</v>
      </c>
      <c r="V19" s="127">
        <v>10</v>
      </c>
      <c r="W19" s="128">
        <v>159880</v>
      </c>
      <c r="X19" s="128">
        <v>145500</v>
      </c>
      <c r="Y19" s="127">
        <v>50</v>
      </c>
      <c r="Z19" s="127">
        <v>7</v>
      </c>
      <c r="AA19" s="128">
        <v>106057</v>
      </c>
      <c r="AB19" s="128">
        <v>81500</v>
      </c>
      <c r="AC19" s="127">
        <v>37</v>
      </c>
      <c r="AD19" s="127">
        <v>7</v>
      </c>
      <c r="AE19" s="128">
        <v>106057</v>
      </c>
      <c r="AF19" s="128">
        <v>81500</v>
      </c>
      <c r="AG19" s="127">
        <v>37</v>
      </c>
      <c r="AH19" s="127">
        <v>8</v>
      </c>
      <c r="AI19" s="128">
        <v>164137</v>
      </c>
      <c r="AJ19" s="128">
        <v>148950</v>
      </c>
      <c r="AK19" s="127">
        <v>71</v>
      </c>
      <c r="AL19" s="127">
        <v>8</v>
      </c>
      <c r="AM19" s="128">
        <v>211574</v>
      </c>
      <c r="AN19" s="128">
        <v>174900</v>
      </c>
      <c r="AO19" s="127">
        <v>148</v>
      </c>
      <c r="AP19" s="127">
        <v>10</v>
      </c>
      <c r="AQ19" s="128">
        <v>135495</v>
      </c>
      <c r="AR19" s="128">
        <v>132600</v>
      </c>
      <c r="AS19" s="127">
        <v>95</v>
      </c>
      <c r="AT19" s="127">
        <v>7</v>
      </c>
      <c r="AU19" s="128">
        <v>175857</v>
      </c>
      <c r="AV19" s="128">
        <v>150000</v>
      </c>
      <c r="AW19" s="127">
        <v>57</v>
      </c>
      <c r="AX19" s="127">
        <v>9</v>
      </c>
      <c r="AY19" s="128">
        <v>182111</v>
      </c>
      <c r="AZ19" s="128">
        <v>163000</v>
      </c>
      <c r="BA19" s="127">
        <v>55</v>
      </c>
      <c r="BB19" s="127">
        <v>12</v>
      </c>
      <c r="BC19" s="128">
        <v>174591</v>
      </c>
      <c r="BD19" s="128">
        <v>163450</v>
      </c>
      <c r="BE19" s="129">
        <v>84</v>
      </c>
    </row>
    <row r="20" spans="1:57">
      <c r="A20" s="19" t="s">
        <v>32</v>
      </c>
      <c r="B20" s="127">
        <v>1</v>
      </c>
      <c r="C20" s="128">
        <v>195000</v>
      </c>
      <c r="D20" s="128">
        <v>195000</v>
      </c>
      <c r="E20" s="127">
        <v>2</v>
      </c>
      <c r="F20" s="127">
        <v>1</v>
      </c>
      <c r="G20" s="128">
        <v>157800</v>
      </c>
      <c r="H20" s="128">
        <v>157800</v>
      </c>
      <c r="I20" s="127">
        <v>140</v>
      </c>
      <c r="J20" s="127">
        <v>1</v>
      </c>
      <c r="K20" s="128">
        <v>350000</v>
      </c>
      <c r="L20" s="128">
        <v>350000</v>
      </c>
      <c r="M20" s="127">
        <v>25</v>
      </c>
      <c r="N20" s="127">
        <v>1</v>
      </c>
      <c r="O20" s="128">
        <v>112900</v>
      </c>
      <c r="P20" s="128">
        <v>112900</v>
      </c>
      <c r="Q20" s="127">
        <v>15</v>
      </c>
      <c r="R20" s="127">
        <v>2</v>
      </c>
      <c r="S20" s="128">
        <v>277500</v>
      </c>
      <c r="T20" s="128">
        <v>277500</v>
      </c>
      <c r="U20" s="127">
        <v>10</v>
      </c>
      <c r="V20" s="127">
        <v>3</v>
      </c>
      <c r="W20" s="128">
        <v>233333</v>
      </c>
      <c r="X20" s="128">
        <v>175000</v>
      </c>
      <c r="Y20" s="127">
        <v>40</v>
      </c>
      <c r="Z20" s="127">
        <v>1</v>
      </c>
      <c r="AA20" s="128">
        <v>150000</v>
      </c>
      <c r="AB20" s="128">
        <v>150000</v>
      </c>
      <c r="AC20" s="127">
        <v>20</v>
      </c>
      <c r="AD20" s="127">
        <v>1</v>
      </c>
      <c r="AE20" s="128">
        <v>150000</v>
      </c>
      <c r="AF20" s="128">
        <v>150000</v>
      </c>
      <c r="AG20" s="127">
        <v>20</v>
      </c>
      <c r="AH20" s="127">
        <v>2</v>
      </c>
      <c r="AI20" s="128">
        <v>140950</v>
      </c>
      <c r="AJ20" s="128">
        <v>140950</v>
      </c>
      <c r="AK20" s="127">
        <v>470</v>
      </c>
      <c r="AL20" s="127">
        <v>0</v>
      </c>
      <c r="AM20" s="128">
        <v>0</v>
      </c>
      <c r="AN20" s="128">
        <v>0</v>
      </c>
      <c r="AO20" s="127">
        <v>0</v>
      </c>
      <c r="AP20" s="127">
        <v>3</v>
      </c>
      <c r="AQ20" s="128">
        <v>91333</v>
      </c>
      <c r="AR20" s="128">
        <v>70000</v>
      </c>
      <c r="AS20" s="127">
        <v>39</v>
      </c>
      <c r="AT20" s="127">
        <v>1</v>
      </c>
      <c r="AU20" s="128">
        <v>54000</v>
      </c>
      <c r="AV20" s="128">
        <v>54000</v>
      </c>
      <c r="AW20" s="127">
        <v>126</v>
      </c>
      <c r="AX20" s="127">
        <v>1</v>
      </c>
      <c r="AY20" s="128">
        <v>385000</v>
      </c>
      <c r="AZ20" s="128">
        <v>385000</v>
      </c>
      <c r="BA20" s="127">
        <v>201</v>
      </c>
      <c r="BB20" s="127">
        <v>0</v>
      </c>
      <c r="BC20" s="128">
        <v>0</v>
      </c>
      <c r="BD20" s="128">
        <v>0</v>
      </c>
      <c r="BE20" s="129">
        <v>0</v>
      </c>
    </row>
    <row r="21" spans="1:57">
      <c r="A21" s="19" t="s">
        <v>33</v>
      </c>
      <c r="B21" s="127">
        <v>23</v>
      </c>
      <c r="C21" s="128">
        <v>151017</v>
      </c>
      <c r="D21" s="128">
        <v>139900</v>
      </c>
      <c r="E21" s="127">
        <v>53</v>
      </c>
      <c r="F21" s="127">
        <v>28</v>
      </c>
      <c r="G21" s="128">
        <v>163781</v>
      </c>
      <c r="H21" s="128">
        <v>150835</v>
      </c>
      <c r="I21" s="127">
        <v>35</v>
      </c>
      <c r="J21" s="127">
        <v>18</v>
      </c>
      <c r="K21" s="128">
        <v>161785</v>
      </c>
      <c r="L21" s="128">
        <v>137400</v>
      </c>
      <c r="M21" s="127">
        <v>44</v>
      </c>
      <c r="N21" s="127">
        <v>34</v>
      </c>
      <c r="O21" s="128">
        <v>216450</v>
      </c>
      <c r="P21" s="128">
        <v>204950</v>
      </c>
      <c r="Q21" s="127">
        <v>57</v>
      </c>
      <c r="R21" s="127">
        <v>17</v>
      </c>
      <c r="S21" s="128">
        <v>201723</v>
      </c>
      <c r="T21" s="128">
        <v>177000</v>
      </c>
      <c r="U21" s="127">
        <v>67</v>
      </c>
      <c r="V21" s="127">
        <v>21</v>
      </c>
      <c r="W21" s="128">
        <v>135902</v>
      </c>
      <c r="X21" s="128">
        <v>127000</v>
      </c>
      <c r="Y21" s="127">
        <v>66</v>
      </c>
      <c r="Z21" s="127">
        <v>20</v>
      </c>
      <c r="AA21" s="128">
        <v>154945</v>
      </c>
      <c r="AB21" s="128">
        <v>144500</v>
      </c>
      <c r="AC21" s="127">
        <v>78</v>
      </c>
      <c r="AD21" s="127">
        <v>20</v>
      </c>
      <c r="AE21" s="128">
        <v>154945</v>
      </c>
      <c r="AF21" s="128">
        <v>144500</v>
      </c>
      <c r="AG21" s="127">
        <v>78</v>
      </c>
      <c r="AH21" s="127">
        <v>17</v>
      </c>
      <c r="AI21" s="128">
        <v>155063</v>
      </c>
      <c r="AJ21" s="128">
        <v>160000</v>
      </c>
      <c r="AK21" s="127">
        <v>64</v>
      </c>
      <c r="AL21" s="127">
        <v>29</v>
      </c>
      <c r="AM21" s="128">
        <v>173237</v>
      </c>
      <c r="AN21" s="128">
        <v>198000</v>
      </c>
      <c r="AO21" s="127">
        <v>72</v>
      </c>
      <c r="AP21" s="127">
        <v>42</v>
      </c>
      <c r="AQ21" s="128">
        <v>167083</v>
      </c>
      <c r="AR21" s="128">
        <v>164700</v>
      </c>
      <c r="AS21" s="127">
        <v>97</v>
      </c>
      <c r="AT21" s="127">
        <v>24</v>
      </c>
      <c r="AU21" s="128">
        <v>193716</v>
      </c>
      <c r="AV21" s="128">
        <v>148500</v>
      </c>
      <c r="AW21" s="127">
        <v>49</v>
      </c>
      <c r="AX21" s="127">
        <v>40</v>
      </c>
      <c r="AY21" s="128">
        <v>157770</v>
      </c>
      <c r="AZ21" s="128">
        <v>143500</v>
      </c>
      <c r="BA21" s="127">
        <v>110</v>
      </c>
      <c r="BB21" s="127">
        <v>36</v>
      </c>
      <c r="BC21" s="128">
        <v>204236</v>
      </c>
      <c r="BD21" s="128">
        <v>183500</v>
      </c>
      <c r="BE21" s="129">
        <v>67</v>
      </c>
    </row>
    <row r="22" spans="1:57">
      <c r="A22" s="19" t="s">
        <v>34</v>
      </c>
      <c r="B22" s="127">
        <v>509</v>
      </c>
      <c r="C22" s="128">
        <v>173192</v>
      </c>
      <c r="D22" s="128">
        <v>142900</v>
      </c>
      <c r="E22" s="127">
        <v>100</v>
      </c>
      <c r="F22" s="127">
        <v>703</v>
      </c>
      <c r="G22" s="128">
        <v>191244</v>
      </c>
      <c r="H22" s="128">
        <v>157565</v>
      </c>
      <c r="I22" s="127">
        <v>38</v>
      </c>
      <c r="J22" s="127">
        <v>531</v>
      </c>
      <c r="K22" s="128">
        <v>213259</v>
      </c>
      <c r="L22" s="128">
        <v>177000</v>
      </c>
      <c r="M22" s="127">
        <v>40</v>
      </c>
      <c r="N22" s="127">
        <v>470</v>
      </c>
      <c r="O22" s="128">
        <v>241750</v>
      </c>
      <c r="P22" s="128">
        <v>190500</v>
      </c>
      <c r="Q22" s="127">
        <v>37</v>
      </c>
      <c r="R22" s="127">
        <v>400</v>
      </c>
      <c r="S22" s="128">
        <v>244505</v>
      </c>
      <c r="T22" s="128">
        <v>187450</v>
      </c>
      <c r="U22" s="127">
        <v>45</v>
      </c>
      <c r="V22" s="127">
        <v>465</v>
      </c>
      <c r="W22" s="128">
        <v>229770</v>
      </c>
      <c r="X22" s="128">
        <v>183600</v>
      </c>
      <c r="Y22" s="127">
        <v>65</v>
      </c>
      <c r="Z22" s="127">
        <v>509</v>
      </c>
      <c r="AA22" s="128">
        <v>207337</v>
      </c>
      <c r="AB22" s="128">
        <v>174000</v>
      </c>
      <c r="AC22" s="127">
        <v>80</v>
      </c>
      <c r="AD22" s="127">
        <v>509</v>
      </c>
      <c r="AE22" s="128">
        <v>207337</v>
      </c>
      <c r="AF22" s="128">
        <v>174000</v>
      </c>
      <c r="AG22" s="127">
        <v>80</v>
      </c>
      <c r="AH22" s="127">
        <v>412</v>
      </c>
      <c r="AI22" s="128">
        <v>202278</v>
      </c>
      <c r="AJ22" s="128">
        <v>171450</v>
      </c>
      <c r="AK22" s="127">
        <v>111</v>
      </c>
      <c r="AL22" s="127">
        <v>541</v>
      </c>
      <c r="AM22" s="128">
        <v>198167</v>
      </c>
      <c r="AN22" s="128">
        <v>168000</v>
      </c>
      <c r="AO22" s="127">
        <v>111</v>
      </c>
      <c r="AP22" s="127">
        <v>529</v>
      </c>
      <c r="AQ22" s="128">
        <v>189415</v>
      </c>
      <c r="AR22" s="128">
        <v>167800</v>
      </c>
      <c r="AS22" s="127">
        <v>84</v>
      </c>
      <c r="AT22" s="127">
        <v>571</v>
      </c>
      <c r="AU22" s="128">
        <v>205521</v>
      </c>
      <c r="AV22" s="128">
        <v>174900</v>
      </c>
      <c r="AW22" s="127">
        <v>91</v>
      </c>
      <c r="AX22" s="127">
        <v>621</v>
      </c>
      <c r="AY22" s="128">
        <v>215312</v>
      </c>
      <c r="AZ22" s="128">
        <v>180000</v>
      </c>
      <c r="BA22" s="127">
        <v>78</v>
      </c>
      <c r="BB22" s="127">
        <v>737</v>
      </c>
      <c r="BC22" s="128">
        <v>222724</v>
      </c>
      <c r="BD22" s="128">
        <v>189900</v>
      </c>
      <c r="BE22" s="129">
        <v>64</v>
      </c>
    </row>
    <row r="23" spans="1:57">
      <c r="A23" s="19" t="s">
        <v>35</v>
      </c>
      <c r="B23" s="127">
        <v>94</v>
      </c>
      <c r="C23" s="128">
        <v>136763</v>
      </c>
      <c r="D23" s="128">
        <v>115450</v>
      </c>
      <c r="E23" s="127">
        <v>54</v>
      </c>
      <c r="F23" s="127">
        <v>71</v>
      </c>
      <c r="G23" s="128">
        <v>144794</v>
      </c>
      <c r="H23" s="128">
        <v>129900</v>
      </c>
      <c r="I23" s="127">
        <v>123</v>
      </c>
      <c r="J23" s="127">
        <v>57</v>
      </c>
      <c r="K23" s="128">
        <v>203906</v>
      </c>
      <c r="L23" s="128">
        <v>184900</v>
      </c>
      <c r="M23" s="127">
        <v>53</v>
      </c>
      <c r="N23" s="127">
        <v>69</v>
      </c>
      <c r="O23" s="128">
        <v>217773</v>
      </c>
      <c r="P23" s="128">
        <v>182500</v>
      </c>
      <c r="Q23" s="127">
        <v>42</v>
      </c>
      <c r="R23" s="127">
        <v>63</v>
      </c>
      <c r="S23" s="128">
        <v>198985</v>
      </c>
      <c r="T23" s="128">
        <v>169900</v>
      </c>
      <c r="U23" s="127">
        <v>52</v>
      </c>
      <c r="V23" s="127">
        <v>83</v>
      </c>
      <c r="W23" s="128">
        <v>173120</v>
      </c>
      <c r="X23" s="128">
        <v>157000</v>
      </c>
      <c r="Y23" s="127">
        <v>78</v>
      </c>
      <c r="Z23" s="127">
        <v>89</v>
      </c>
      <c r="AA23" s="128">
        <v>165149</v>
      </c>
      <c r="AB23" s="128">
        <v>148000</v>
      </c>
      <c r="AC23" s="127">
        <v>91</v>
      </c>
      <c r="AD23" s="127">
        <v>89</v>
      </c>
      <c r="AE23" s="128">
        <v>165149</v>
      </c>
      <c r="AF23" s="128">
        <v>148000</v>
      </c>
      <c r="AG23" s="127">
        <v>91</v>
      </c>
      <c r="AH23" s="127">
        <v>75</v>
      </c>
      <c r="AI23" s="128">
        <v>156435</v>
      </c>
      <c r="AJ23" s="128">
        <v>129900</v>
      </c>
      <c r="AK23" s="127">
        <v>143</v>
      </c>
      <c r="AL23" s="127">
        <v>60</v>
      </c>
      <c r="AM23" s="128">
        <v>149894</v>
      </c>
      <c r="AN23" s="128">
        <v>123600</v>
      </c>
      <c r="AO23" s="127">
        <v>117</v>
      </c>
      <c r="AP23" s="127">
        <v>79</v>
      </c>
      <c r="AQ23" s="128">
        <v>143279</v>
      </c>
      <c r="AR23" s="128">
        <v>130000</v>
      </c>
      <c r="AS23" s="127">
        <v>100</v>
      </c>
      <c r="AT23" s="127">
        <v>93</v>
      </c>
      <c r="AU23" s="128">
        <v>156755</v>
      </c>
      <c r="AV23" s="128">
        <v>138900</v>
      </c>
      <c r="AW23" s="127">
        <v>97</v>
      </c>
      <c r="AX23" s="127">
        <v>94</v>
      </c>
      <c r="AY23" s="128">
        <v>149653</v>
      </c>
      <c r="AZ23" s="128">
        <v>148700</v>
      </c>
      <c r="BA23" s="127">
        <v>107</v>
      </c>
      <c r="BB23" s="127">
        <v>118</v>
      </c>
      <c r="BC23" s="128">
        <v>160097</v>
      </c>
      <c r="BD23" s="128">
        <v>139950</v>
      </c>
      <c r="BE23" s="129">
        <v>80</v>
      </c>
    </row>
    <row r="24" spans="1:57">
      <c r="A24" s="19" t="s">
        <v>36</v>
      </c>
      <c r="B24" s="127">
        <v>14</v>
      </c>
      <c r="C24" s="128">
        <v>59064</v>
      </c>
      <c r="D24" s="128">
        <v>57000</v>
      </c>
      <c r="E24" s="127">
        <v>122</v>
      </c>
      <c r="F24" s="127">
        <v>17</v>
      </c>
      <c r="G24" s="128">
        <v>55729</v>
      </c>
      <c r="H24" s="128">
        <v>47500</v>
      </c>
      <c r="I24" s="127">
        <v>154</v>
      </c>
      <c r="J24" s="127">
        <v>15</v>
      </c>
      <c r="K24" s="128">
        <v>81212</v>
      </c>
      <c r="L24" s="128">
        <v>84694</v>
      </c>
      <c r="M24" s="127">
        <v>107</v>
      </c>
      <c r="N24" s="127">
        <v>15</v>
      </c>
      <c r="O24" s="128">
        <v>76945</v>
      </c>
      <c r="P24" s="128">
        <v>67877</v>
      </c>
      <c r="Q24" s="127">
        <v>56</v>
      </c>
      <c r="R24" s="127">
        <v>15</v>
      </c>
      <c r="S24" s="128">
        <v>73826</v>
      </c>
      <c r="T24" s="128">
        <v>73900</v>
      </c>
      <c r="U24" s="127">
        <v>93</v>
      </c>
      <c r="V24" s="127">
        <v>18</v>
      </c>
      <c r="W24" s="128">
        <v>67816</v>
      </c>
      <c r="X24" s="128">
        <v>70900</v>
      </c>
      <c r="Y24" s="127">
        <v>83</v>
      </c>
      <c r="Z24" s="127">
        <v>11</v>
      </c>
      <c r="AA24" s="128">
        <v>53163</v>
      </c>
      <c r="AB24" s="128">
        <v>54500</v>
      </c>
      <c r="AC24" s="127">
        <v>133</v>
      </c>
      <c r="AD24" s="127">
        <v>11</v>
      </c>
      <c r="AE24" s="128">
        <v>53163</v>
      </c>
      <c r="AF24" s="128">
        <v>54500</v>
      </c>
      <c r="AG24" s="127">
        <v>133</v>
      </c>
      <c r="AH24" s="127">
        <v>16</v>
      </c>
      <c r="AI24" s="128">
        <v>106362</v>
      </c>
      <c r="AJ24" s="128">
        <v>96000</v>
      </c>
      <c r="AK24" s="127">
        <v>125</v>
      </c>
      <c r="AL24" s="127">
        <v>18</v>
      </c>
      <c r="AM24" s="128">
        <v>5558</v>
      </c>
      <c r="AN24" s="128">
        <v>46450</v>
      </c>
      <c r="AO24" s="127">
        <v>203</v>
      </c>
      <c r="AP24" s="127">
        <v>11</v>
      </c>
      <c r="AQ24" s="128">
        <v>35072</v>
      </c>
      <c r="AR24" s="128">
        <v>23000</v>
      </c>
      <c r="AS24" s="127">
        <v>221</v>
      </c>
      <c r="AT24" s="127">
        <v>19</v>
      </c>
      <c r="AU24" s="128">
        <v>49844</v>
      </c>
      <c r="AV24" s="128">
        <v>41000</v>
      </c>
      <c r="AW24" s="127">
        <v>127</v>
      </c>
      <c r="AX24" s="127">
        <v>14</v>
      </c>
      <c r="AY24" s="128">
        <v>55418</v>
      </c>
      <c r="AZ24" s="128">
        <v>55000</v>
      </c>
      <c r="BA24" s="127">
        <v>96</v>
      </c>
      <c r="BB24" s="127">
        <v>11</v>
      </c>
      <c r="BC24" s="128">
        <v>64147</v>
      </c>
      <c r="BD24" s="128">
        <v>58000</v>
      </c>
      <c r="BE24" s="129">
        <v>112</v>
      </c>
    </row>
    <row r="25" spans="1:57">
      <c r="A25" s="19" t="s">
        <v>37</v>
      </c>
      <c r="B25" s="127">
        <v>0</v>
      </c>
      <c r="C25" s="128">
        <v>0</v>
      </c>
      <c r="D25" s="128">
        <v>0</v>
      </c>
      <c r="E25" s="127">
        <v>0</v>
      </c>
      <c r="F25" s="127">
        <v>0</v>
      </c>
      <c r="G25" s="128">
        <v>0</v>
      </c>
      <c r="H25" s="128">
        <v>0</v>
      </c>
      <c r="I25" s="127">
        <v>0</v>
      </c>
      <c r="J25" s="127">
        <v>0</v>
      </c>
      <c r="K25" s="128">
        <v>0</v>
      </c>
      <c r="L25" s="128">
        <v>0</v>
      </c>
      <c r="M25" s="127">
        <v>0</v>
      </c>
      <c r="N25" s="127">
        <v>0</v>
      </c>
      <c r="O25" s="128">
        <v>0</v>
      </c>
      <c r="P25" s="128">
        <v>0</v>
      </c>
      <c r="Q25" s="127">
        <v>0</v>
      </c>
      <c r="R25" s="127">
        <v>0</v>
      </c>
      <c r="S25" s="128">
        <v>0</v>
      </c>
      <c r="T25" s="128">
        <v>0</v>
      </c>
      <c r="U25" s="127">
        <v>0</v>
      </c>
      <c r="V25" s="127">
        <v>0</v>
      </c>
      <c r="W25" s="128">
        <v>0</v>
      </c>
      <c r="X25" s="128">
        <v>0</v>
      </c>
      <c r="Y25" s="127">
        <v>0</v>
      </c>
      <c r="Z25" s="127">
        <v>0</v>
      </c>
      <c r="AA25" s="128">
        <v>0</v>
      </c>
      <c r="AB25" s="128">
        <v>0</v>
      </c>
      <c r="AC25" s="127">
        <v>0</v>
      </c>
      <c r="AD25" s="127">
        <v>0</v>
      </c>
      <c r="AE25" s="128">
        <v>0</v>
      </c>
      <c r="AF25" s="128">
        <v>0</v>
      </c>
      <c r="AG25" s="127">
        <v>0</v>
      </c>
      <c r="AH25" s="127">
        <v>0</v>
      </c>
      <c r="AI25" s="128">
        <v>0</v>
      </c>
      <c r="AJ25" s="128">
        <v>0</v>
      </c>
      <c r="AK25" s="127">
        <v>0</v>
      </c>
      <c r="AL25" s="127">
        <v>0</v>
      </c>
      <c r="AM25" s="128">
        <v>0</v>
      </c>
      <c r="AN25" s="128">
        <v>0</v>
      </c>
      <c r="AO25" s="127">
        <v>0</v>
      </c>
      <c r="AP25" s="127">
        <v>0</v>
      </c>
      <c r="AQ25" s="128">
        <v>0</v>
      </c>
      <c r="AR25" s="128">
        <v>0</v>
      </c>
      <c r="AS25" s="127">
        <v>0</v>
      </c>
      <c r="AT25" s="127">
        <v>1</v>
      </c>
      <c r="AU25" s="128">
        <v>285000</v>
      </c>
      <c r="AV25" s="128">
        <v>285000</v>
      </c>
      <c r="AW25" s="127">
        <v>53</v>
      </c>
      <c r="AX25" s="127">
        <v>1</v>
      </c>
      <c r="AY25" s="128">
        <v>55900</v>
      </c>
      <c r="AZ25" s="128">
        <v>55900</v>
      </c>
      <c r="BA25" s="127">
        <v>9</v>
      </c>
      <c r="BB25" s="127">
        <v>1</v>
      </c>
      <c r="BC25" s="128">
        <v>61000</v>
      </c>
      <c r="BD25" s="128">
        <v>61000</v>
      </c>
      <c r="BE25" s="129">
        <v>164</v>
      </c>
    </row>
    <row r="26" spans="1:57">
      <c r="A26" s="19" t="s">
        <v>38</v>
      </c>
      <c r="B26" s="127">
        <v>26</v>
      </c>
      <c r="C26" s="128">
        <v>171546</v>
      </c>
      <c r="D26" s="128">
        <v>146950</v>
      </c>
      <c r="E26" s="127">
        <v>46</v>
      </c>
      <c r="F26" s="127">
        <v>42</v>
      </c>
      <c r="G26" s="128">
        <v>172609</v>
      </c>
      <c r="H26" s="128">
        <v>139950</v>
      </c>
      <c r="I26" s="127">
        <v>52</v>
      </c>
      <c r="J26" s="127">
        <v>50</v>
      </c>
      <c r="K26" s="128">
        <v>209546</v>
      </c>
      <c r="L26" s="128">
        <v>163900</v>
      </c>
      <c r="M26" s="127">
        <v>52</v>
      </c>
      <c r="N26" s="127">
        <v>36</v>
      </c>
      <c r="O26" s="128">
        <v>208696</v>
      </c>
      <c r="P26" s="128">
        <v>187900</v>
      </c>
      <c r="Q26" s="127">
        <v>45</v>
      </c>
      <c r="R26" s="127">
        <v>39</v>
      </c>
      <c r="S26" s="128">
        <v>214451</v>
      </c>
      <c r="T26" s="128">
        <v>180000</v>
      </c>
      <c r="U26" s="127">
        <v>58</v>
      </c>
      <c r="V26" s="127">
        <v>29</v>
      </c>
      <c r="W26" s="128">
        <v>228065</v>
      </c>
      <c r="X26" s="128">
        <v>205000</v>
      </c>
      <c r="Y26" s="127">
        <v>92</v>
      </c>
      <c r="Z26" s="127">
        <v>30</v>
      </c>
      <c r="AA26" s="128">
        <v>179870</v>
      </c>
      <c r="AB26" s="128">
        <v>173750</v>
      </c>
      <c r="AC26" s="127">
        <v>90</v>
      </c>
      <c r="AD26" s="127">
        <v>30</v>
      </c>
      <c r="AE26" s="128">
        <v>179870</v>
      </c>
      <c r="AF26" s="128">
        <v>173750</v>
      </c>
      <c r="AG26" s="127">
        <v>90</v>
      </c>
      <c r="AH26" s="127">
        <v>28</v>
      </c>
      <c r="AI26" s="128">
        <v>216285</v>
      </c>
      <c r="AJ26" s="128">
        <v>176950</v>
      </c>
      <c r="AK26" s="127">
        <v>116</v>
      </c>
      <c r="AL26" s="127">
        <v>29</v>
      </c>
      <c r="AM26" s="128">
        <v>161187</v>
      </c>
      <c r="AN26" s="128">
        <v>155000</v>
      </c>
      <c r="AO26" s="127">
        <v>83</v>
      </c>
      <c r="AP26" s="127">
        <v>46</v>
      </c>
      <c r="AQ26" s="128">
        <v>218562</v>
      </c>
      <c r="AR26" s="128">
        <v>170500</v>
      </c>
      <c r="AS26" s="127">
        <v>97</v>
      </c>
      <c r="AT26" s="127">
        <v>43</v>
      </c>
      <c r="AU26" s="128">
        <v>211374</v>
      </c>
      <c r="AV26" s="128">
        <v>159900</v>
      </c>
      <c r="AW26" s="127">
        <v>80</v>
      </c>
      <c r="AX26" s="127">
        <v>48</v>
      </c>
      <c r="AY26" s="128">
        <v>221688</v>
      </c>
      <c r="AZ26" s="128">
        <v>197500</v>
      </c>
      <c r="BA26" s="127">
        <v>84</v>
      </c>
      <c r="BB26" s="127">
        <v>31</v>
      </c>
      <c r="BC26" s="128">
        <v>240290</v>
      </c>
      <c r="BD26" s="128">
        <v>12900</v>
      </c>
      <c r="BE26" s="129">
        <v>83</v>
      </c>
    </row>
    <row r="27" spans="1:57">
      <c r="A27" s="19" t="s">
        <v>39</v>
      </c>
      <c r="B27" s="127">
        <v>80</v>
      </c>
      <c r="C27" s="128">
        <v>95469</v>
      </c>
      <c r="D27" s="128">
        <v>93450</v>
      </c>
      <c r="E27" s="127">
        <v>48</v>
      </c>
      <c r="F27" s="127">
        <v>99</v>
      </c>
      <c r="G27" s="128">
        <v>86533</v>
      </c>
      <c r="H27" s="128">
        <v>89700</v>
      </c>
      <c r="I27" s="127">
        <v>42</v>
      </c>
      <c r="J27" s="127">
        <v>77</v>
      </c>
      <c r="K27" s="128">
        <v>113506</v>
      </c>
      <c r="L27" s="128">
        <v>112000</v>
      </c>
      <c r="M27" s="127">
        <v>39</v>
      </c>
      <c r="N27" s="127">
        <v>68</v>
      </c>
      <c r="O27" s="128">
        <v>131286</v>
      </c>
      <c r="P27" s="128">
        <v>128700</v>
      </c>
      <c r="Q27" s="127">
        <v>38</v>
      </c>
      <c r="R27" s="127">
        <v>73</v>
      </c>
      <c r="S27" s="128">
        <v>134612</v>
      </c>
      <c r="T27" s="128">
        <v>135000</v>
      </c>
      <c r="U27" s="127">
        <v>51</v>
      </c>
      <c r="V27" s="127">
        <v>85</v>
      </c>
      <c r="W27" s="128">
        <v>105270</v>
      </c>
      <c r="X27" s="128">
        <v>112500</v>
      </c>
      <c r="Y27" s="127">
        <v>76</v>
      </c>
      <c r="Z27" s="127">
        <v>83</v>
      </c>
      <c r="AA27" s="128">
        <v>102898</v>
      </c>
      <c r="AB27" s="128">
        <v>102900</v>
      </c>
      <c r="AC27" s="127">
        <v>67</v>
      </c>
      <c r="AD27" s="127">
        <v>83</v>
      </c>
      <c r="AE27" s="128">
        <v>102898</v>
      </c>
      <c r="AF27" s="128">
        <v>102900</v>
      </c>
      <c r="AG27" s="127">
        <v>67</v>
      </c>
      <c r="AH27" s="127">
        <v>68</v>
      </c>
      <c r="AI27" s="128">
        <v>103216</v>
      </c>
      <c r="AJ27" s="128">
        <v>115500</v>
      </c>
      <c r="AK27" s="127">
        <v>99</v>
      </c>
      <c r="AL27" s="127">
        <v>60</v>
      </c>
      <c r="AM27" s="128">
        <v>97473</v>
      </c>
      <c r="AN27" s="128">
        <v>99450</v>
      </c>
      <c r="AO27" s="127">
        <v>118</v>
      </c>
      <c r="AP27" s="127">
        <v>56</v>
      </c>
      <c r="AQ27" s="128">
        <v>94142</v>
      </c>
      <c r="AR27" s="128">
        <v>100000</v>
      </c>
      <c r="AS27" s="127">
        <v>82</v>
      </c>
      <c r="AT27" s="127">
        <v>251</v>
      </c>
      <c r="AU27" s="128">
        <v>93483</v>
      </c>
      <c r="AV27" s="128">
        <v>93500</v>
      </c>
      <c r="AW27" s="127">
        <v>95</v>
      </c>
      <c r="AX27" s="127">
        <v>82</v>
      </c>
      <c r="AY27" s="128">
        <v>96775</v>
      </c>
      <c r="AZ27" s="128">
        <v>106250</v>
      </c>
      <c r="BA27" s="127">
        <v>71</v>
      </c>
      <c r="BB27" s="127">
        <v>89</v>
      </c>
      <c r="BC27" s="128">
        <v>99980</v>
      </c>
      <c r="BD27" s="128">
        <v>102900</v>
      </c>
      <c r="BE27" s="129">
        <v>77</v>
      </c>
    </row>
    <row r="28" spans="1:57">
      <c r="A28" s="19" t="s">
        <v>40</v>
      </c>
      <c r="B28" s="127">
        <v>2</v>
      </c>
      <c r="C28" s="128">
        <v>86400</v>
      </c>
      <c r="D28" s="128">
        <v>86400</v>
      </c>
      <c r="E28" s="127">
        <v>21</v>
      </c>
      <c r="F28" s="127">
        <v>1</v>
      </c>
      <c r="G28" s="128">
        <v>129900</v>
      </c>
      <c r="H28" s="128">
        <v>129900</v>
      </c>
      <c r="I28" s="127">
        <v>48</v>
      </c>
      <c r="J28" s="127">
        <v>1</v>
      </c>
      <c r="K28" s="128">
        <v>37000</v>
      </c>
      <c r="L28" s="128">
        <v>37000</v>
      </c>
      <c r="M28" s="127">
        <v>9</v>
      </c>
      <c r="N28" s="127">
        <v>3</v>
      </c>
      <c r="O28" s="128">
        <v>93666</v>
      </c>
      <c r="P28" s="128">
        <v>90000</v>
      </c>
      <c r="Q28" s="127">
        <v>114</v>
      </c>
      <c r="R28" s="127">
        <v>2</v>
      </c>
      <c r="S28" s="128">
        <v>131000</v>
      </c>
      <c r="T28" s="128">
        <v>131000</v>
      </c>
      <c r="U28" s="127">
        <v>132</v>
      </c>
      <c r="V28" s="127">
        <v>1</v>
      </c>
      <c r="W28" s="128">
        <v>140000</v>
      </c>
      <c r="X28" s="128">
        <v>140000</v>
      </c>
      <c r="Y28" s="127">
        <v>259</v>
      </c>
      <c r="Z28" s="127">
        <v>2</v>
      </c>
      <c r="AA28" s="128">
        <v>103250</v>
      </c>
      <c r="AB28" s="128">
        <v>103250</v>
      </c>
      <c r="AC28" s="127">
        <v>31</v>
      </c>
      <c r="AD28" s="127">
        <v>2</v>
      </c>
      <c r="AE28" s="128">
        <v>103250</v>
      </c>
      <c r="AF28" s="128">
        <v>103250</v>
      </c>
      <c r="AG28" s="127">
        <v>31</v>
      </c>
      <c r="AH28" s="127">
        <v>0</v>
      </c>
      <c r="AI28" s="128">
        <v>0</v>
      </c>
      <c r="AJ28" s="128">
        <v>0</v>
      </c>
      <c r="AK28" s="127">
        <v>0</v>
      </c>
      <c r="AL28" s="127">
        <v>1</v>
      </c>
      <c r="AM28" s="128">
        <v>74000</v>
      </c>
      <c r="AN28" s="128">
        <v>74000</v>
      </c>
      <c r="AO28" s="127">
        <v>0</v>
      </c>
      <c r="AP28" s="127">
        <v>1</v>
      </c>
      <c r="AQ28" s="128">
        <v>15000</v>
      </c>
      <c r="AR28" s="128">
        <v>15000</v>
      </c>
      <c r="AS28" s="127">
        <v>57</v>
      </c>
      <c r="AT28" s="127">
        <v>2</v>
      </c>
      <c r="AU28" s="128">
        <v>95000</v>
      </c>
      <c r="AV28" s="128">
        <v>95000</v>
      </c>
      <c r="AW28" s="127">
        <v>172</v>
      </c>
      <c r="AX28" s="127">
        <v>1</v>
      </c>
      <c r="AY28" s="128">
        <v>131600</v>
      </c>
      <c r="AZ28" s="128">
        <v>131600</v>
      </c>
      <c r="BA28" s="127">
        <v>190</v>
      </c>
      <c r="BB28" s="127">
        <v>2</v>
      </c>
      <c r="BC28" s="128">
        <v>64000</v>
      </c>
      <c r="BD28" s="128">
        <v>64000</v>
      </c>
      <c r="BE28" s="129">
        <v>90</v>
      </c>
    </row>
    <row r="29" spans="1:57">
      <c r="A29" s="19" t="s">
        <v>41</v>
      </c>
      <c r="B29" s="127">
        <v>19</v>
      </c>
      <c r="C29" s="128">
        <v>75747</v>
      </c>
      <c r="D29" s="128">
        <v>72000</v>
      </c>
      <c r="E29" s="127">
        <v>75</v>
      </c>
      <c r="F29" s="127">
        <v>21</v>
      </c>
      <c r="G29" s="128">
        <v>82630</v>
      </c>
      <c r="H29" s="128">
        <v>80000</v>
      </c>
      <c r="I29" s="127">
        <v>73</v>
      </c>
      <c r="J29" s="127">
        <v>12</v>
      </c>
      <c r="K29" s="128">
        <v>85433</v>
      </c>
      <c r="L29" s="128">
        <v>84900</v>
      </c>
      <c r="M29" s="127">
        <v>110</v>
      </c>
      <c r="N29" s="127">
        <v>17</v>
      </c>
      <c r="O29" s="128">
        <v>95470</v>
      </c>
      <c r="P29" s="128">
        <v>92000</v>
      </c>
      <c r="Q29" s="127">
        <v>56</v>
      </c>
      <c r="R29" s="127">
        <v>17</v>
      </c>
      <c r="S29" s="128">
        <v>105467</v>
      </c>
      <c r="T29" s="128">
        <v>97900</v>
      </c>
      <c r="U29" s="127">
        <v>66</v>
      </c>
      <c r="V29" s="127">
        <v>24</v>
      </c>
      <c r="W29" s="128">
        <v>89137</v>
      </c>
      <c r="X29" s="128">
        <v>73250</v>
      </c>
      <c r="Y29" s="127">
        <v>108</v>
      </c>
      <c r="Z29" s="127">
        <v>17</v>
      </c>
      <c r="AA29" s="128">
        <v>98533</v>
      </c>
      <c r="AB29" s="128">
        <v>110000</v>
      </c>
      <c r="AC29" s="127">
        <v>109</v>
      </c>
      <c r="AD29" s="127">
        <v>17</v>
      </c>
      <c r="AE29" s="128">
        <v>98533</v>
      </c>
      <c r="AF29" s="128">
        <v>110000</v>
      </c>
      <c r="AG29" s="127">
        <v>109</v>
      </c>
      <c r="AH29" s="127">
        <v>17</v>
      </c>
      <c r="AI29" s="128">
        <v>74994</v>
      </c>
      <c r="AJ29" s="128">
        <v>80900</v>
      </c>
      <c r="AK29" s="127">
        <v>162</v>
      </c>
      <c r="AL29" s="127">
        <v>15</v>
      </c>
      <c r="AM29" s="128">
        <v>72040</v>
      </c>
      <c r="AN29" s="128">
        <v>76900</v>
      </c>
      <c r="AO29" s="127">
        <v>206</v>
      </c>
      <c r="AP29" s="127">
        <v>9</v>
      </c>
      <c r="AQ29" s="128">
        <v>95208</v>
      </c>
      <c r="AR29" s="128">
        <v>90000</v>
      </c>
      <c r="AS29" s="127">
        <v>113</v>
      </c>
      <c r="AT29" s="127">
        <v>21</v>
      </c>
      <c r="AU29" s="128">
        <v>73638</v>
      </c>
      <c r="AV29" s="128">
        <v>74900</v>
      </c>
      <c r="AW29" s="127">
        <v>115</v>
      </c>
      <c r="AX29" s="127">
        <v>18</v>
      </c>
      <c r="AY29" s="128">
        <v>95266</v>
      </c>
      <c r="AZ29" s="128">
        <v>87000</v>
      </c>
      <c r="BA29" s="127">
        <v>121</v>
      </c>
      <c r="BB29" s="127">
        <v>24</v>
      </c>
      <c r="BC29" s="128">
        <v>101956</v>
      </c>
      <c r="BD29" s="128">
        <v>109950</v>
      </c>
      <c r="BE29" s="129">
        <v>96</v>
      </c>
    </row>
    <row r="30" spans="1:57">
      <c r="A30" s="19" t="s">
        <v>42</v>
      </c>
      <c r="B30" s="127">
        <v>20</v>
      </c>
      <c r="C30" s="128">
        <v>111250</v>
      </c>
      <c r="D30" s="128">
        <v>105950</v>
      </c>
      <c r="E30" s="127">
        <v>36</v>
      </c>
      <c r="F30" s="127">
        <v>32</v>
      </c>
      <c r="G30" s="128">
        <v>114168</v>
      </c>
      <c r="H30" s="128">
        <v>115900</v>
      </c>
      <c r="I30" s="127">
        <v>29</v>
      </c>
      <c r="J30" s="127">
        <v>23</v>
      </c>
      <c r="K30" s="128">
        <v>126982</v>
      </c>
      <c r="L30" s="128">
        <v>128900</v>
      </c>
      <c r="M30" s="127">
        <v>33</v>
      </c>
      <c r="N30" s="127">
        <v>22</v>
      </c>
      <c r="O30" s="128">
        <v>146590</v>
      </c>
      <c r="P30" s="128">
        <v>140500</v>
      </c>
      <c r="Q30" s="127">
        <v>25</v>
      </c>
      <c r="R30" s="127">
        <v>16</v>
      </c>
      <c r="S30" s="128">
        <v>151300</v>
      </c>
      <c r="T30" s="128">
        <v>134450</v>
      </c>
      <c r="U30" s="127">
        <v>22</v>
      </c>
      <c r="V30" s="127">
        <v>28</v>
      </c>
      <c r="W30" s="128">
        <v>135950</v>
      </c>
      <c r="X30" s="128">
        <v>142450</v>
      </c>
      <c r="Y30" s="127">
        <v>61</v>
      </c>
      <c r="Z30" s="127">
        <v>26</v>
      </c>
      <c r="AA30" s="128">
        <v>131057</v>
      </c>
      <c r="AB30" s="128">
        <v>134950</v>
      </c>
      <c r="AC30" s="127">
        <v>60</v>
      </c>
      <c r="AD30" s="127">
        <v>26</v>
      </c>
      <c r="AE30" s="128">
        <v>131057</v>
      </c>
      <c r="AF30" s="128">
        <v>134950</v>
      </c>
      <c r="AG30" s="127">
        <v>60</v>
      </c>
      <c r="AH30" s="127">
        <v>15</v>
      </c>
      <c r="AI30" s="128">
        <v>120886</v>
      </c>
      <c r="AJ30" s="128">
        <v>123500</v>
      </c>
      <c r="AK30" s="127">
        <v>130</v>
      </c>
      <c r="AL30" s="127">
        <v>21</v>
      </c>
      <c r="AM30" s="128">
        <v>117990</v>
      </c>
      <c r="AN30" s="128">
        <v>119000</v>
      </c>
      <c r="AO30" s="127">
        <v>122</v>
      </c>
      <c r="AP30" s="127">
        <v>12</v>
      </c>
      <c r="AQ30" s="128">
        <v>107731</v>
      </c>
      <c r="AR30" s="128">
        <v>103789</v>
      </c>
      <c r="AS30" s="127">
        <v>79</v>
      </c>
      <c r="AT30" s="127">
        <v>1</v>
      </c>
      <c r="AU30" s="128">
        <v>117067</v>
      </c>
      <c r="AV30" s="128">
        <v>121000</v>
      </c>
      <c r="AW30" s="127">
        <v>46</v>
      </c>
      <c r="AX30" s="127">
        <v>22</v>
      </c>
      <c r="AY30" s="128">
        <v>112030</v>
      </c>
      <c r="AZ30" s="128">
        <v>112750</v>
      </c>
      <c r="BA30" s="127">
        <v>106</v>
      </c>
      <c r="BB30" s="127">
        <v>26</v>
      </c>
      <c r="BC30" s="128">
        <v>116866</v>
      </c>
      <c r="BD30" s="128">
        <v>118500</v>
      </c>
      <c r="BE30" s="129">
        <v>39</v>
      </c>
    </row>
    <row r="31" spans="1:57">
      <c r="A31" s="19" t="s">
        <v>43</v>
      </c>
      <c r="B31" s="127">
        <v>38</v>
      </c>
      <c r="C31" s="128">
        <v>74404</v>
      </c>
      <c r="D31" s="128">
        <v>71625</v>
      </c>
      <c r="E31" s="127">
        <v>74</v>
      </c>
      <c r="F31" s="127">
        <v>58</v>
      </c>
      <c r="G31" s="128">
        <v>81837</v>
      </c>
      <c r="H31" s="128">
        <v>82700</v>
      </c>
      <c r="I31" s="127">
        <v>51</v>
      </c>
      <c r="J31" s="127">
        <v>23</v>
      </c>
      <c r="K31" s="128">
        <v>103045</v>
      </c>
      <c r="L31" s="128">
        <v>104900</v>
      </c>
      <c r="M31" s="127">
        <v>51</v>
      </c>
      <c r="N31" s="127">
        <v>28</v>
      </c>
      <c r="O31" s="128">
        <v>114317</v>
      </c>
      <c r="P31" s="128">
        <v>117500</v>
      </c>
      <c r="Q31" s="127">
        <v>45</v>
      </c>
      <c r="R31" s="127">
        <v>29</v>
      </c>
      <c r="S31" s="128">
        <v>119700</v>
      </c>
      <c r="T31" s="128">
        <v>117900</v>
      </c>
      <c r="U31" s="127">
        <v>56</v>
      </c>
      <c r="V31" s="127">
        <v>34</v>
      </c>
      <c r="W31" s="128">
        <v>109227</v>
      </c>
      <c r="X31" s="128">
        <v>114250</v>
      </c>
      <c r="Y31" s="127">
        <v>114</v>
      </c>
      <c r="Z31" s="127">
        <v>34</v>
      </c>
      <c r="AA31" s="128">
        <v>104064</v>
      </c>
      <c r="AB31" s="128">
        <v>112500</v>
      </c>
      <c r="AC31" s="127">
        <v>75</v>
      </c>
      <c r="AD31" s="127">
        <v>34</v>
      </c>
      <c r="AE31" s="128">
        <v>104064</v>
      </c>
      <c r="AF31" s="128">
        <v>112500</v>
      </c>
      <c r="AG31" s="127">
        <v>75</v>
      </c>
      <c r="AH31" s="127">
        <v>26</v>
      </c>
      <c r="AI31" s="128">
        <v>86201</v>
      </c>
      <c r="AJ31" s="128">
        <v>92450</v>
      </c>
      <c r="AK31" s="127">
        <v>104</v>
      </c>
      <c r="AL31" s="127">
        <v>30</v>
      </c>
      <c r="AM31" s="128">
        <v>81590</v>
      </c>
      <c r="AN31" s="128">
        <v>81000</v>
      </c>
      <c r="AO31" s="127">
        <v>139</v>
      </c>
      <c r="AP31" s="127">
        <v>30</v>
      </c>
      <c r="AQ31" s="128">
        <v>88031</v>
      </c>
      <c r="AR31" s="128">
        <v>87775</v>
      </c>
      <c r="AS31" s="127">
        <v>103</v>
      </c>
      <c r="AT31" s="127">
        <v>34</v>
      </c>
      <c r="AU31" s="128">
        <v>88573</v>
      </c>
      <c r="AV31" s="128">
        <v>88800</v>
      </c>
      <c r="AW31" s="127">
        <v>80</v>
      </c>
      <c r="AX31" s="127">
        <v>40</v>
      </c>
      <c r="AY31" s="128">
        <v>65860</v>
      </c>
      <c r="AZ31" s="128">
        <v>45897</v>
      </c>
      <c r="BA31" s="127">
        <v>92</v>
      </c>
      <c r="BB31" s="127">
        <v>35</v>
      </c>
      <c r="BC31" s="128">
        <v>75622</v>
      </c>
      <c r="BD31" s="128">
        <v>70000</v>
      </c>
      <c r="BE31" s="129">
        <v>73</v>
      </c>
    </row>
    <row r="32" spans="1:57">
      <c r="A32" s="19" t="s">
        <v>44</v>
      </c>
      <c r="B32" s="127">
        <v>1</v>
      </c>
      <c r="C32" s="128">
        <v>135000</v>
      </c>
      <c r="D32" s="128">
        <v>135000</v>
      </c>
      <c r="E32" s="127">
        <v>2</v>
      </c>
      <c r="F32" s="127">
        <v>2</v>
      </c>
      <c r="G32" s="128">
        <v>101500</v>
      </c>
      <c r="H32" s="128">
        <v>101500</v>
      </c>
      <c r="I32" s="127">
        <v>18</v>
      </c>
      <c r="J32" s="127">
        <v>2</v>
      </c>
      <c r="K32" s="128">
        <v>70450</v>
      </c>
      <c r="L32" s="128">
        <v>70450</v>
      </c>
      <c r="M32" s="127">
        <v>64</v>
      </c>
      <c r="N32" s="127">
        <v>3</v>
      </c>
      <c r="O32" s="128">
        <v>84300</v>
      </c>
      <c r="P32" s="128">
        <v>82900</v>
      </c>
      <c r="Q32" s="127">
        <v>104</v>
      </c>
      <c r="R32" s="127">
        <v>1</v>
      </c>
      <c r="S32" s="128">
        <v>79900</v>
      </c>
      <c r="T32" s="128">
        <v>79900</v>
      </c>
      <c r="U32" s="127">
        <v>75</v>
      </c>
      <c r="V32" s="127">
        <v>1</v>
      </c>
      <c r="W32" s="128">
        <v>113500</v>
      </c>
      <c r="X32" s="128">
        <v>113500</v>
      </c>
      <c r="Y32" s="127">
        <v>163</v>
      </c>
      <c r="Z32" s="127">
        <v>2</v>
      </c>
      <c r="AA32" s="128">
        <v>61500</v>
      </c>
      <c r="AB32" s="128">
        <v>61500</v>
      </c>
      <c r="AC32" s="127">
        <v>28</v>
      </c>
      <c r="AD32" s="127">
        <v>2</v>
      </c>
      <c r="AE32" s="128">
        <v>61500</v>
      </c>
      <c r="AF32" s="128">
        <v>61500</v>
      </c>
      <c r="AG32" s="127">
        <v>28</v>
      </c>
      <c r="AH32" s="127">
        <v>0</v>
      </c>
      <c r="AI32" s="128">
        <v>0</v>
      </c>
      <c r="AJ32" s="128">
        <v>0</v>
      </c>
      <c r="AK32" s="127">
        <v>0</v>
      </c>
      <c r="AL32" s="127">
        <v>0</v>
      </c>
      <c r="AM32" s="128">
        <v>0</v>
      </c>
      <c r="AN32" s="128">
        <v>0</v>
      </c>
      <c r="AO32" s="127">
        <v>0</v>
      </c>
      <c r="AP32" s="127">
        <v>3</v>
      </c>
      <c r="AQ32" s="128">
        <v>38499</v>
      </c>
      <c r="AR32" s="128">
        <v>20500</v>
      </c>
      <c r="AS32" s="127">
        <v>34</v>
      </c>
      <c r="AT32" s="127">
        <v>0</v>
      </c>
      <c r="AU32" s="128">
        <v>0</v>
      </c>
      <c r="AV32" s="128">
        <v>0</v>
      </c>
      <c r="AW32" s="127">
        <v>0</v>
      </c>
      <c r="AX32" s="127">
        <v>3</v>
      </c>
      <c r="AY32" s="128">
        <v>93500</v>
      </c>
      <c r="AZ32" s="128">
        <v>90000</v>
      </c>
      <c r="BA32" s="127">
        <v>93</v>
      </c>
      <c r="BB32" s="127">
        <v>0</v>
      </c>
      <c r="BC32" s="128">
        <v>0</v>
      </c>
      <c r="BD32" s="128">
        <v>0</v>
      </c>
      <c r="BE32" s="129">
        <v>0</v>
      </c>
    </row>
    <row r="33" spans="1:57">
      <c r="A33" s="19" t="s">
        <v>45</v>
      </c>
      <c r="B33" s="127">
        <v>1</v>
      </c>
      <c r="C33" s="128">
        <v>96500</v>
      </c>
      <c r="D33" s="128">
        <v>96500</v>
      </c>
      <c r="E33" s="127">
        <v>274</v>
      </c>
      <c r="F33" s="127">
        <v>1</v>
      </c>
      <c r="G33" s="128">
        <v>62000</v>
      </c>
      <c r="H33" s="128">
        <v>62000</v>
      </c>
      <c r="I33" s="127">
        <v>28</v>
      </c>
      <c r="J33" s="127">
        <v>0</v>
      </c>
      <c r="K33" s="128">
        <v>0</v>
      </c>
      <c r="L33" s="128">
        <v>0</v>
      </c>
      <c r="M33" s="127">
        <v>0</v>
      </c>
      <c r="N33" s="127">
        <v>0</v>
      </c>
      <c r="O33" s="128">
        <v>0</v>
      </c>
      <c r="P33" s="128">
        <v>0</v>
      </c>
      <c r="Q33" s="127">
        <v>0</v>
      </c>
      <c r="R33" s="127">
        <v>0</v>
      </c>
      <c r="S33" s="128">
        <v>0</v>
      </c>
      <c r="T33" s="128">
        <v>0</v>
      </c>
      <c r="U33" s="127">
        <v>0</v>
      </c>
      <c r="V33" s="127">
        <v>4</v>
      </c>
      <c r="W33" s="128">
        <v>117850</v>
      </c>
      <c r="X33" s="128">
        <v>113950</v>
      </c>
      <c r="Y33" s="127">
        <v>77</v>
      </c>
      <c r="Z33" s="127">
        <v>4</v>
      </c>
      <c r="AA33" s="128">
        <v>129450</v>
      </c>
      <c r="AB33" s="128">
        <v>138900</v>
      </c>
      <c r="AC33" s="127">
        <v>115</v>
      </c>
      <c r="AD33" s="127">
        <v>4</v>
      </c>
      <c r="AE33" s="128">
        <v>129450</v>
      </c>
      <c r="AF33" s="128">
        <v>138900</v>
      </c>
      <c r="AG33" s="127">
        <v>115</v>
      </c>
      <c r="AH33" s="127">
        <v>1</v>
      </c>
      <c r="AI33" s="128">
        <v>85000</v>
      </c>
      <c r="AJ33" s="128">
        <v>85000</v>
      </c>
      <c r="AK33" s="127">
        <v>7</v>
      </c>
      <c r="AL33" s="127">
        <v>0</v>
      </c>
      <c r="AM33" s="128">
        <v>0</v>
      </c>
      <c r="AN33" s="128">
        <v>0</v>
      </c>
      <c r="AO33" s="127">
        <v>0</v>
      </c>
      <c r="AP33" s="127">
        <v>2</v>
      </c>
      <c r="AQ33" s="128">
        <v>93500</v>
      </c>
      <c r="AR33" s="128">
        <v>93500</v>
      </c>
      <c r="AS33" s="127">
        <v>65</v>
      </c>
      <c r="AT33" s="127">
        <v>3</v>
      </c>
      <c r="AU33" s="128">
        <v>113163</v>
      </c>
      <c r="AV33" s="128">
        <v>139900</v>
      </c>
      <c r="AW33" s="127">
        <v>110</v>
      </c>
      <c r="AX33" s="127">
        <v>62</v>
      </c>
      <c r="AY33" s="128">
        <v>131500</v>
      </c>
      <c r="AZ33" s="128">
        <v>131500</v>
      </c>
      <c r="BA33" s="127">
        <v>62</v>
      </c>
      <c r="BB33" s="127">
        <v>1</v>
      </c>
      <c r="BC33" s="128">
        <v>165000</v>
      </c>
      <c r="BD33" s="128">
        <v>165000</v>
      </c>
      <c r="BE33" s="129">
        <v>7</v>
      </c>
    </row>
    <row r="34" spans="1:57">
      <c r="A34" s="19" t="s">
        <v>46</v>
      </c>
      <c r="B34" s="127">
        <v>6</v>
      </c>
      <c r="C34" s="128">
        <v>84316</v>
      </c>
      <c r="D34" s="128">
        <v>88250</v>
      </c>
      <c r="E34" s="127">
        <v>74</v>
      </c>
      <c r="F34" s="127">
        <v>10</v>
      </c>
      <c r="G34" s="128">
        <v>75310</v>
      </c>
      <c r="H34" s="128">
        <v>66400</v>
      </c>
      <c r="I34" s="127">
        <v>89</v>
      </c>
      <c r="J34" s="127">
        <v>7</v>
      </c>
      <c r="K34" s="128">
        <v>98457</v>
      </c>
      <c r="L34" s="128">
        <v>97000</v>
      </c>
      <c r="M34" s="127">
        <v>75</v>
      </c>
      <c r="N34" s="127">
        <v>7</v>
      </c>
      <c r="O34" s="128">
        <v>98742</v>
      </c>
      <c r="P34" s="128">
        <v>89900</v>
      </c>
      <c r="Q34" s="127">
        <v>31</v>
      </c>
      <c r="R34" s="127">
        <v>6</v>
      </c>
      <c r="S34" s="128">
        <v>154333</v>
      </c>
      <c r="T34" s="128">
        <v>123500</v>
      </c>
      <c r="U34" s="127">
        <v>58</v>
      </c>
      <c r="V34" s="127">
        <v>13</v>
      </c>
      <c r="W34" s="128">
        <v>167808</v>
      </c>
      <c r="X34" s="128">
        <v>167900</v>
      </c>
      <c r="Y34" s="127">
        <v>91</v>
      </c>
      <c r="Z34" s="127">
        <v>4</v>
      </c>
      <c r="AA34" s="128">
        <v>86500</v>
      </c>
      <c r="AB34" s="128">
        <v>78000</v>
      </c>
      <c r="AC34" s="127">
        <v>73</v>
      </c>
      <c r="AD34" s="127">
        <v>4</v>
      </c>
      <c r="AE34" s="128">
        <v>86500</v>
      </c>
      <c r="AF34" s="128">
        <v>78000</v>
      </c>
      <c r="AG34" s="127">
        <v>73</v>
      </c>
      <c r="AH34" s="127">
        <v>5</v>
      </c>
      <c r="AI34" s="128">
        <v>135700</v>
      </c>
      <c r="AJ34" s="128">
        <v>128500</v>
      </c>
      <c r="AK34" s="127">
        <v>172</v>
      </c>
      <c r="AL34" s="127">
        <v>14</v>
      </c>
      <c r="AM34" s="128">
        <v>108971</v>
      </c>
      <c r="AN34" s="128">
        <v>97950</v>
      </c>
      <c r="AO34" s="127">
        <v>160</v>
      </c>
      <c r="AP34" s="127">
        <v>10</v>
      </c>
      <c r="AQ34" s="128">
        <v>105520</v>
      </c>
      <c r="AR34" s="128">
        <v>110100</v>
      </c>
      <c r="AS34" s="127">
        <v>113</v>
      </c>
      <c r="AT34" s="127">
        <v>13</v>
      </c>
      <c r="AU34" s="128">
        <v>124353</v>
      </c>
      <c r="AV34" s="128">
        <v>134900</v>
      </c>
      <c r="AW34" s="127">
        <v>71</v>
      </c>
      <c r="AX34" s="127">
        <v>7</v>
      </c>
      <c r="AY34" s="128">
        <v>179742</v>
      </c>
      <c r="AZ34" s="128">
        <v>214900</v>
      </c>
      <c r="BA34" s="127">
        <v>49</v>
      </c>
      <c r="BB34" s="127">
        <v>13</v>
      </c>
      <c r="BC34" s="128">
        <v>128265</v>
      </c>
      <c r="BD34" s="128">
        <v>108900</v>
      </c>
      <c r="BE34" s="129">
        <v>46</v>
      </c>
    </row>
    <row r="35" spans="1:57">
      <c r="A35" s="19" t="s">
        <v>47</v>
      </c>
      <c r="B35" s="127">
        <v>1</v>
      </c>
      <c r="C35" s="128">
        <v>145000</v>
      </c>
      <c r="D35" s="128">
        <v>145000</v>
      </c>
      <c r="E35" s="127">
        <v>189</v>
      </c>
      <c r="F35" s="127">
        <v>0</v>
      </c>
      <c r="G35" s="128">
        <v>0</v>
      </c>
      <c r="H35" s="128">
        <v>0</v>
      </c>
      <c r="I35" s="127">
        <v>0</v>
      </c>
      <c r="J35" s="127">
        <v>3</v>
      </c>
      <c r="K35" s="128">
        <v>88133</v>
      </c>
      <c r="L35" s="128">
        <v>89900</v>
      </c>
      <c r="M35" s="127">
        <v>57</v>
      </c>
      <c r="N35" s="127">
        <v>1</v>
      </c>
      <c r="O35" s="128">
        <v>33000</v>
      </c>
      <c r="P35" s="128">
        <v>33000</v>
      </c>
      <c r="Q35" s="127">
        <v>137</v>
      </c>
      <c r="R35" s="127">
        <v>0</v>
      </c>
      <c r="S35" s="128">
        <v>0</v>
      </c>
      <c r="T35" s="128">
        <v>0</v>
      </c>
      <c r="U35" s="127">
        <v>0</v>
      </c>
      <c r="V35" s="127">
        <v>0</v>
      </c>
      <c r="W35" s="128">
        <v>0</v>
      </c>
      <c r="X35" s="128">
        <v>0</v>
      </c>
      <c r="Y35" s="127">
        <v>0</v>
      </c>
      <c r="Z35" s="127">
        <v>0</v>
      </c>
      <c r="AA35" s="128">
        <v>0</v>
      </c>
      <c r="AB35" s="128">
        <v>0</v>
      </c>
      <c r="AC35" s="127">
        <v>0</v>
      </c>
      <c r="AD35" s="127">
        <v>0</v>
      </c>
      <c r="AE35" s="128">
        <v>0</v>
      </c>
      <c r="AF35" s="128">
        <v>0</v>
      </c>
      <c r="AG35" s="127">
        <v>0</v>
      </c>
      <c r="AH35" s="127">
        <v>2</v>
      </c>
      <c r="AI35" s="128">
        <v>76212</v>
      </c>
      <c r="AJ35" s="128">
        <v>76212</v>
      </c>
      <c r="AK35" s="127">
        <v>102</v>
      </c>
      <c r="AL35" s="127">
        <v>0</v>
      </c>
      <c r="AM35" s="128">
        <v>0</v>
      </c>
      <c r="AN35" s="128">
        <v>0</v>
      </c>
      <c r="AO35" s="127">
        <v>0</v>
      </c>
      <c r="AP35" s="127">
        <v>2</v>
      </c>
      <c r="AQ35" s="128">
        <v>159950</v>
      </c>
      <c r="AR35" s="128">
        <v>159950</v>
      </c>
      <c r="AS35" s="127">
        <v>280</v>
      </c>
      <c r="AT35" s="127">
        <v>0</v>
      </c>
      <c r="AU35" s="128">
        <v>0</v>
      </c>
      <c r="AV35" s="128">
        <v>0</v>
      </c>
      <c r="AW35" s="127">
        <v>0</v>
      </c>
      <c r="AX35" s="127">
        <v>1</v>
      </c>
      <c r="AY35" s="128">
        <v>96000</v>
      </c>
      <c r="AZ35" s="128">
        <v>96000</v>
      </c>
      <c r="BA35" s="127">
        <v>0</v>
      </c>
      <c r="BB35" s="127">
        <v>1</v>
      </c>
      <c r="BC35" s="128">
        <v>169000</v>
      </c>
      <c r="BD35" s="128">
        <v>169000</v>
      </c>
      <c r="BE35" s="129">
        <v>30</v>
      </c>
    </row>
    <row r="36" spans="1:57">
      <c r="A36" s="19" t="s">
        <v>48</v>
      </c>
      <c r="B36" s="127">
        <v>41</v>
      </c>
      <c r="C36" s="128">
        <v>178871</v>
      </c>
      <c r="D36" s="128">
        <v>160398</v>
      </c>
      <c r="E36" s="127">
        <v>45</v>
      </c>
      <c r="F36" s="127">
        <v>163</v>
      </c>
      <c r="G36" s="128">
        <v>195029</v>
      </c>
      <c r="H36" s="128">
        <v>171623</v>
      </c>
      <c r="I36" s="127">
        <v>60</v>
      </c>
      <c r="J36" s="127">
        <v>63</v>
      </c>
      <c r="K36" s="128">
        <v>233158</v>
      </c>
      <c r="L36" s="128">
        <v>197400</v>
      </c>
      <c r="M36" s="127">
        <v>42</v>
      </c>
      <c r="N36" s="127">
        <v>55</v>
      </c>
      <c r="O36" s="128">
        <v>289675</v>
      </c>
      <c r="P36" s="128">
        <v>272500</v>
      </c>
      <c r="Q36" s="127">
        <v>41</v>
      </c>
      <c r="R36" s="127">
        <v>65</v>
      </c>
      <c r="S36" s="128">
        <v>285564</v>
      </c>
      <c r="T36" s="128">
        <v>294979</v>
      </c>
      <c r="U36" s="127">
        <v>51</v>
      </c>
      <c r="V36" s="127">
        <v>92</v>
      </c>
      <c r="W36" s="128">
        <v>212392</v>
      </c>
      <c r="X36" s="128">
        <v>191900</v>
      </c>
      <c r="Y36" s="127">
        <v>71</v>
      </c>
      <c r="Z36" s="127">
        <v>72</v>
      </c>
      <c r="AA36" s="128">
        <v>248592</v>
      </c>
      <c r="AB36" s="128">
        <v>213335</v>
      </c>
      <c r="AC36" s="127">
        <v>96</v>
      </c>
      <c r="AD36" s="127">
        <v>72</v>
      </c>
      <c r="AE36" s="128">
        <v>248592</v>
      </c>
      <c r="AF36" s="128">
        <v>213335</v>
      </c>
      <c r="AG36" s="127">
        <v>96</v>
      </c>
      <c r="AH36" s="127">
        <v>90</v>
      </c>
      <c r="AI36" s="128">
        <v>257334</v>
      </c>
      <c r="AJ36" s="128">
        <v>206002</v>
      </c>
      <c r="AK36" s="127">
        <v>159</v>
      </c>
      <c r="AL36" s="127">
        <v>82</v>
      </c>
      <c r="AM36" s="128">
        <v>259351</v>
      </c>
      <c r="AN36" s="128">
        <v>210500</v>
      </c>
      <c r="AO36" s="127">
        <v>111</v>
      </c>
      <c r="AP36" s="127">
        <v>98</v>
      </c>
      <c r="AQ36" s="128">
        <v>248550</v>
      </c>
      <c r="AR36" s="128">
        <v>211000</v>
      </c>
      <c r="AS36" s="127">
        <v>68</v>
      </c>
      <c r="AT36" s="127">
        <v>93</v>
      </c>
      <c r="AU36" s="128">
        <v>232558</v>
      </c>
      <c r="AV36" s="128">
        <v>175000</v>
      </c>
      <c r="AW36" s="127">
        <v>85</v>
      </c>
      <c r="AX36" s="127">
        <v>93</v>
      </c>
      <c r="AY36" s="128">
        <v>264814</v>
      </c>
      <c r="AZ36" s="128">
        <v>226000</v>
      </c>
      <c r="BA36" s="127">
        <v>74</v>
      </c>
      <c r="BB36" s="127">
        <v>97</v>
      </c>
      <c r="BC36" s="128">
        <v>272154</v>
      </c>
      <c r="BD36" s="128">
        <v>215000</v>
      </c>
      <c r="BE36" s="129">
        <v>52</v>
      </c>
    </row>
    <row r="37" spans="1:57">
      <c r="A37" s="19" t="s">
        <v>49</v>
      </c>
      <c r="B37" s="127">
        <v>56</v>
      </c>
      <c r="C37" s="128">
        <v>58001</v>
      </c>
      <c r="D37" s="128">
        <v>59200</v>
      </c>
      <c r="E37" s="127">
        <v>90</v>
      </c>
      <c r="F37" s="127">
        <v>93</v>
      </c>
      <c r="G37" s="128">
        <v>60850</v>
      </c>
      <c r="H37" s="128">
        <v>53900</v>
      </c>
      <c r="I37" s="127">
        <v>79</v>
      </c>
      <c r="J37" s="127">
        <v>38</v>
      </c>
      <c r="K37" s="128">
        <v>92640</v>
      </c>
      <c r="L37" s="128">
        <v>98200</v>
      </c>
      <c r="M37" s="127">
        <v>61</v>
      </c>
      <c r="N37" s="127">
        <v>52</v>
      </c>
      <c r="O37" s="128">
        <v>103178</v>
      </c>
      <c r="P37" s="128">
        <v>100000</v>
      </c>
      <c r="Q37" s="127">
        <v>45</v>
      </c>
      <c r="R37" s="127">
        <v>32</v>
      </c>
      <c r="S37" s="128">
        <v>103807</v>
      </c>
      <c r="T37" s="128">
        <v>92950</v>
      </c>
      <c r="U37" s="127">
        <v>47</v>
      </c>
      <c r="V37" s="127">
        <v>86</v>
      </c>
      <c r="W37" s="128">
        <v>67813</v>
      </c>
      <c r="X37" s="128">
        <v>54450</v>
      </c>
      <c r="Y37" s="127">
        <v>85</v>
      </c>
      <c r="Z37" s="127">
        <v>59</v>
      </c>
      <c r="AA37" s="128">
        <v>74716</v>
      </c>
      <c r="AB37" s="128">
        <v>77400</v>
      </c>
      <c r="AC37" s="127">
        <v>90</v>
      </c>
      <c r="AD37" s="127">
        <v>59</v>
      </c>
      <c r="AE37" s="128">
        <v>74716</v>
      </c>
      <c r="AF37" s="128">
        <v>77400</v>
      </c>
      <c r="AG37" s="127">
        <v>90</v>
      </c>
      <c r="AH37" s="127">
        <v>47</v>
      </c>
      <c r="AI37" s="128">
        <v>51233</v>
      </c>
      <c r="AJ37" s="128">
        <v>34450</v>
      </c>
      <c r="AK37" s="127">
        <v>123</v>
      </c>
      <c r="AL37" s="127">
        <v>51</v>
      </c>
      <c r="AM37" s="128">
        <v>46549</v>
      </c>
      <c r="AN37" s="128">
        <v>40000</v>
      </c>
      <c r="AO37" s="127">
        <v>123</v>
      </c>
      <c r="AP37" s="127">
        <v>51</v>
      </c>
      <c r="AQ37" s="128">
        <v>41687</v>
      </c>
      <c r="AR37" s="128">
        <v>35000</v>
      </c>
      <c r="AS37" s="127">
        <v>84</v>
      </c>
      <c r="AT37" s="127">
        <v>59</v>
      </c>
      <c r="AU37" s="128">
        <v>50043</v>
      </c>
      <c r="AV37" s="128">
        <v>33000</v>
      </c>
      <c r="AW37" s="127">
        <v>78</v>
      </c>
      <c r="AX37" s="127">
        <v>66</v>
      </c>
      <c r="AY37" s="128">
        <v>49897</v>
      </c>
      <c r="AZ37" s="128">
        <v>40250</v>
      </c>
      <c r="BA37" s="127">
        <v>116</v>
      </c>
      <c r="BB37" s="127">
        <v>63</v>
      </c>
      <c r="BC37" s="128">
        <v>59292</v>
      </c>
      <c r="BD37" s="128">
        <v>45000</v>
      </c>
      <c r="BE37" s="129">
        <v>73</v>
      </c>
    </row>
    <row r="38" spans="1:57">
      <c r="A38" s="19" t="s">
        <v>50</v>
      </c>
      <c r="B38" s="127">
        <v>314</v>
      </c>
      <c r="C38" s="128">
        <v>134716</v>
      </c>
      <c r="D38" s="128">
        <v>119900</v>
      </c>
      <c r="E38" s="127">
        <v>42</v>
      </c>
      <c r="F38" s="127">
        <v>381</v>
      </c>
      <c r="G38" s="128">
        <v>139699</v>
      </c>
      <c r="H38" s="128">
        <v>125000</v>
      </c>
      <c r="I38" s="127">
        <v>35</v>
      </c>
      <c r="J38" s="127">
        <v>318</v>
      </c>
      <c r="K38" s="128">
        <v>170636</v>
      </c>
      <c r="L38" s="128">
        <v>149900</v>
      </c>
      <c r="M38" s="127">
        <v>40</v>
      </c>
      <c r="N38" s="127">
        <v>271</v>
      </c>
      <c r="O38" s="128">
        <v>167717</v>
      </c>
      <c r="P38" s="128">
        <v>150000</v>
      </c>
      <c r="Q38" s="127">
        <v>32</v>
      </c>
      <c r="R38" s="127">
        <v>274</v>
      </c>
      <c r="S38" s="128">
        <v>183792</v>
      </c>
      <c r="T38" s="128">
        <v>159950</v>
      </c>
      <c r="U38" s="127">
        <v>48</v>
      </c>
      <c r="V38" s="127">
        <v>330</v>
      </c>
      <c r="W38" s="128">
        <v>167396</v>
      </c>
      <c r="X38" s="128">
        <v>152000</v>
      </c>
      <c r="Y38" s="127">
        <v>55</v>
      </c>
      <c r="Z38" s="127">
        <v>342</v>
      </c>
      <c r="AA38" s="128">
        <v>15243</v>
      </c>
      <c r="AB38" s="128">
        <v>154900</v>
      </c>
      <c r="AC38" s="127">
        <v>69</v>
      </c>
      <c r="AD38" s="127">
        <v>342</v>
      </c>
      <c r="AE38" s="128">
        <v>165243</v>
      </c>
      <c r="AF38" s="128">
        <v>154900</v>
      </c>
      <c r="AG38" s="127">
        <v>69</v>
      </c>
      <c r="AH38" s="127">
        <v>276</v>
      </c>
      <c r="AI38" s="128">
        <v>155998</v>
      </c>
      <c r="AJ38" s="128">
        <v>144250</v>
      </c>
      <c r="AK38" s="127">
        <v>125</v>
      </c>
      <c r="AL38" s="127">
        <v>292</v>
      </c>
      <c r="AM38" s="128">
        <v>153365</v>
      </c>
      <c r="AN38" s="128">
        <v>141950</v>
      </c>
      <c r="AO38" s="127">
        <v>107</v>
      </c>
      <c r="AP38" s="127">
        <v>298</v>
      </c>
      <c r="AQ38" s="128">
        <v>158392</v>
      </c>
      <c r="AR38" s="128">
        <v>145000</v>
      </c>
      <c r="AS38" s="127">
        <v>97</v>
      </c>
      <c r="AT38" s="127">
        <v>340</v>
      </c>
      <c r="AU38" s="128">
        <v>152316</v>
      </c>
      <c r="AV38" s="128">
        <v>139450</v>
      </c>
      <c r="AW38" s="127">
        <v>94</v>
      </c>
      <c r="AX38" s="127">
        <v>393</v>
      </c>
      <c r="AY38" s="128">
        <v>154424</v>
      </c>
      <c r="AZ38" s="128">
        <v>137000</v>
      </c>
      <c r="BA38" s="127">
        <v>86</v>
      </c>
      <c r="BB38" s="127">
        <v>434</v>
      </c>
      <c r="BC38" s="128">
        <v>157143</v>
      </c>
      <c r="BD38" s="128">
        <v>140375</v>
      </c>
      <c r="BE38" s="129">
        <v>65</v>
      </c>
    </row>
    <row r="39" spans="1:57">
      <c r="A39" s="19" t="s">
        <v>51</v>
      </c>
      <c r="B39" s="127">
        <v>250</v>
      </c>
      <c r="C39" s="128">
        <v>110731</v>
      </c>
      <c r="D39" s="128">
        <v>112450</v>
      </c>
      <c r="E39" s="127">
        <v>44</v>
      </c>
      <c r="F39" s="127">
        <v>269</v>
      </c>
      <c r="G39" s="128">
        <v>123611</v>
      </c>
      <c r="H39" s="128">
        <v>124900</v>
      </c>
      <c r="I39" s="127">
        <v>38</v>
      </c>
      <c r="J39" s="127">
        <v>222</v>
      </c>
      <c r="K39" s="128">
        <v>155147</v>
      </c>
      <c r="L39" s="128">
        <v>149250</v>
      </c>
      <c r="M39" s="127">
        <v>32</v>
      </c>
      <c r="N39" s="127">
        <v>201</v>
      </c>
      <c r="O39" s="128">
        <v>166600</v>
      </c>
      <c r="P39" s="128">
        <v>157000</v>
      </c>
      <c r="Q39" s="127">
        <v>36</v>
      </c>
      <c r="R39" s="127">
        <v>180</v>
      </c>
      <c r="S39" s="128">
        <v>172192</v>
      </c>
      <c r="T39" s="128">
        <v>162950</v>
      </c>
      <c r="U39" s="127">
        <v>47</v>
      </c>
      <c r="V39" s="127">
        <v>276</v>
      </c>
      <c r="W39" s="128">
        <v>155925</v>
      </c>
      <c r="X39" s="128">
        <v>149900</v>
      </c>
      <c r="Y39" s="127">
        <v>66</v>
      </c>
      <c r="Z39" s="127">
        <v>290</v>
      </c>
      <c r="AA39" s="128">
        <v>161760</v>
      </c>
      <c r="AB39" s="128">
        <v>152000</v>
      </c>
      <c r="AC39" s="127">
        <v>77</v>
      </c>
      <c r="AD39" s="127">
        <v>290</v>
      </c>
      <c r="AE39" s="128">
        <v>161760</v>
      </c>
      <c r="AF39" s="128">
        <v>152000</v>
      </c>
      <c r="AG39" s="127">
        <v>77</v>
      </c>
      <c r="AH39" s="127">
        <v>207</v>
      </c>
      <c r="AI39" s="128">
        <v>147624</v>
      </c>
      <c r="AJ39" s="128">
        <v>145000</v>
      </c>
      <c r="AK39" s="127">
        <v>123</v>
      </c>
      <c r="AL39" s="127">
        <v>247</v>
      </c>
      <c r="AM39" s="128">
        <v>141866</v>
      </c>
      <c r="AN39" s="128">
        <v>130000</v>
      </c>
      <c r="AO39" s="127">
        <v>92</v>
      </c>
      <c r="AP39" s="127">
        <v>279</v>
      </c>
      <c r="AQ39" s="128">
        <v>144574</v>
      </c>
      <c r="AR39" s="128">
        <v>134000</v>
      </c>
      <c r="AS39" s="127">
        <v>93</v>
      </c>
      <c r="AT39" s="127">
        <v>261</v>
      </c>
      <c r="AU39" s="128">
        <v>140782</v>
      </c>
      <c r="AV39" s="128">
        <v>138000</v>
      </c>
      <c r="AW39" s="127">
        <v>95</v>
      </c>
      <c r="AX39" s="127">
        <v>280</v>
      </c>
      <c r="AY39" s="128">
        <v>139341</v>
      </c>
      <c r="AZ39" s="128">
        <v>141950</v>
      </c>
      <c r="BA39" s="127">
        <v>78</v>
      </c>
      <c r="BB39" s="127">
        <v>339</v>
      </c>
      <c r="BC39" s="128">
        <v>151872</v>
      </c>
      <c r="BD39" s="128">
        <v>143900</v>
      </c>
      <c r="BE39" s="129">
        <v>62</v>
      </c>
    </row>
    <row r="40" spans="1:57">
      <c r="A40" s="19" t="s">
        <v>52</v>
      </c>
      <c r="B40" s="127">
        <v>15</v>
      </c>
      <c r="C40" s="128">
        <v>122373</v>
      </c>
      <c r="D40" s="128">
        <v>141000</v>
      </c>
      <c r="E40" s="127">
        <v>100</v>
      </c>
      <c r="F40" s="127">
        <v>25</v>
      </c>
      <c r="G40" s="128">
        <v>103766</v>
      </c>
      <c r="H40" s="128">
        <v>110000</v>
      </c>
      <c r="I40" s="127">
        <v>131</v>
      </c>
      <c r="J40" s="127">
        <v>25</v>
      </c>
      <c r="K40" s="128">
        <v>119552</v>
      </c>
      <c r="L40" s="128">
        <v>119900</v>
      </c>
      <c r="M40" s="127">
        <v>58</v>
      </c>
      <c r="N40" s="127">
        <v>16</v>
      </c>
      <c r="O40" s="128">
        <v>147854</v>
      </c>
      <c r="P40" s="128">
        <v>134950</v>
      </c>
      <c r="Q40" s="127">
        <v>41</v>
      </c>
      <c r="R40" s="127">
        <v>20</v>
      </c>
      <c r="S40" s="128">
        <v>121370</v>
      </c>
      <c r="T40" s="128">
        <v>113500</v>
      </c>
      <c r="U40" s="127">
        <v>98</v>
      </c>
      <c r="V40" s="127">
        <v>21</v>
      </c>
      <c r="W40" s="128">
        <v>131723</v>
      </c>
      <c r="X40" s="128">
        <v>125000</v>
      </c>
      <c r="Y40" s="127">
        <v>96</v>
      </c>
      <c r="Z40" s="127">
        <v>18</v>
      </c>
      <c r="AA40" s="128">
        <v>109288</v>
      </c>
      <c r="AB40" s="128">
        <v>112450</v>
      </c>
      <c r="AC40" s="127">
        <v>116</v>
      </c>
      <c r="AD40" s="127">
        <v>18</v>
      </c>
      <c r="AE40" s="128">
        <v>109288</v>
      </c>
      <c r="AF40" s="128">
        <v>112450</v>
      </c>
      <c r="AG40" s="127">
        <v>116</v>
      </c>
      <c r="AH40" s="127">
        <v>17</v>
      </c>
      <c r="AI40" s="128">
        <v>153914</v>
      </c>
      <c r="AJ40" s="128">
        <v>177000</v>
      </c>
      <c r="AK40" s="127">
        <v>114</v>
      </c>
      <c r="AL40" s="127">
        <v>23</v>
      </c>
      <c r="AM40" s="128">
        <v>126596</v>
      </c>
      <c r="AN40" s="128">
        <v>119900</v>
      </c>
      <c r="AO40" s="127">
        <v>149</v>
      </c>
      <c r="AP40" s="127">
        <v>24</v>
      </c>
      <c r="AQ40" s="128">
        <v>166533</v>
      </c>
      <c r="AR40" s="128">
        <v>157450</v>
      </c>
      <c r="AS40" s="127">
        <v>121</v>
      </c>
      <c r="AT40" s="127">
        <v>22</v>
      </c>
      <c r="AU40" s="128">
        <v>163745</v>
      </c>
      <c r="AV40" s="128">
        <v>163000</v>
      </c>
      <c r="AW40" s="127">
        <v>80</v>
      </c>
      <c r="AX40" s="127">
        <v>24</v>
      </c>
      <c r="AY40" s="128">
        <v>124639</v>
      </c>
      <c r="AZ40" s="128">
        <v>124000</v>
      </c>
      <c r="BA40" s="127">
        <v>100</v>
      </c>
      <c r="BB40" s="127">
        <v>14</v>
      </c>
      <c r="BC40" s="128">
        <v>135321</v>
      </c>
      <c r="BD40" s="128">
        <v>124000</v>
      </c>
      <c r="BE40" s="129">
        <v>131</v>
      </c>
    </row>
    <row r="41" spans="1:57">
      <c r="A41" s="19" t="s">
        <v>53</v>
      </c>
      <c r="B41" s="127">
        <v>13</v>
      </c>
      <c r="C41" s="128">
        <v>93200</v>
      </c>
      <c r="D41" s="128">
        <v>88000</v>
      </c>
      <c r="E41" s="127">
        <v>68</v>
      </c>
      <c r="F41" s="127">
        <v>10</v>
      </c>
      <c r="G41" s="128">
        <v>98510</v>
      </c>
      <c r="H41" s="128">
        <v>94450</v>
      </c>
      <c r="I41" s="127">
        <v>72</v>
      </c>
      <c r="J41" s="127">
        <v>11</v>
      </c>
      <c r="K41" s="128">
        <v>139463</v>
      </c>
      <c r="L41" s="128">
        <v>104900</v>
      </c>
      <c r="M41" s="127">
        <v>48</v>
      </c>
      <c r="N41" s="127">
        <v>13</v>
      </c>
      <c r="O41" s="128">
        <v>153469</v>
      </c>
      <c r="P41" s="128">
        <v>152900</v>
      </c>
      <c r="Q41" s="127">
        <v>62</v>
      </c>
      <c r="R41" s="127">
        <v>12</v>
      </c>
      <c r="S41" s="128">
        <v>137327</v>
      </c>
      <c r="T41" s="128">
        <v>119200</v>
      </c>
      <c r="U41" s="127">
        <v>59</v>
      </c>
      <c r="V41" s="127">
        <v>12</v>
      </c>
      <c r="W41" s="128">
        <v>132782</v>
      </c>
      <c r="X41" s="128">
        <v>131250</v>
      </c>
      <c r="Y41" s="127">
        <v>89</v>
      </c>
      <c r="Z41" s="127">
        <v>12</v>
      </c>
      <c r="AA41" s="128">
        <v>133220</v>
      </c>
      <c r="AB41" s="128">
        <v>125500</v>
      </c>
      <c r="AC41" s="127">
        <v>101</v>
      </c>
      <c r="AD41" s="127">
        <v>12</v>
      </c>
      <c r="AE41" s="128">
        <v>133220</v>
      </c>
      <c r="AF41" s="128">
        <v>125500</v>
      </c>
      <c r="AG41" s="127">
        <v>101</v>
      </c>
      <c r="AH41" s="127">
        <v>6</v>
      </c>
      <c r="AI41" s="128">
        <v>131800</v>
      </c>
      <c r="AJ41" s="128">
        <v>138250</v>
      </c>
      <c r="AK41" s="127">
        <v>78</v>
      </c>
      <c r="AL41" s="127">
        <v>7</v>
      </c>
      <c r="AM41" s="128">
        <v>175542</v>
      </c>
      <c r="AN41" s="128">
        <v>190000</v>
      </c>
      <c r="AO41" s="127">
        <v>90</v>
      </c>
      <c r="AP41" s="127">
        <v>14</v>
      </c>
      <c r="AQ41" s="128">
        <v>130357</v>
      </c>
      <c r="AR41" s="128">
        <v>119450</v>
      </c>
      <c r="AS41" s="127">
        <v>107</v>
      </c>
      <c r="AT41" s="127">
        <v>9</v>
      </c>
      <c r="AU41" s="128">
        <v>100211</v>
      </c>
      <c r="AV41" s="128">
        <v>103000</v>
      </c>
      <c r="AW41" s="127">
        <v>202</v>
      </c>
      <c r="AX41" s="127">
        <v>16</v>
      </c>
      <c r="AY41" s="128">
        <v>133415</v>
      </c>
      <c r="AZ41" s="128">
        <v>134000</v>
      </c>
      <c r="BA41" s="127">
        <v>107</v>
      </c>
      <c r="BB41" s="127">
        <v>13</v>
      </c>
      <c r="BC41" s="128">
        <v>134316</v>
      </c>
      <c r="BD41" s="128">
        <v>155000</v>
      </c>
      <c r="BE41" s="129">
        <v>62</v>
      </c>
    </row>
    <row r="42" spans="1:57">
      <c r="A42" s="19" t="s">
        <v>54</v>
      </c>
      <c r="B42" s="127">
        <v>8</v>
      </c>
      <c r="C42" s="128">
        <v>149362</v>
      </c>
      <c r="D42" s="128">
        <v>157000</v>
      </c>
      <c r="E42" s="127">
        <v>76</v>
      </c>
      <c r="F42" s="127">
        <v>7</v>
      </c>
      <c r="G42" s="128">
        <v>144771</v>
      </c>
      <c r="H42" s="128">
        <v>142000</v>
      </c>
      <c r="I42" s="127">
        <v>151</v>
      </c>
      <c r="J42" s="127">
        <v>14</v>
      </c>
      <c r="K42" s="128">
        <v>179557</v>
      </c>
      <c r="L42" s="128">
        <v>168000</v>
      </c>
      <c r="M42" s="127">
        <v>65</v>
      </c>
      <c r="N42" s="127">
        <v>8</v>
      </c>
      <c r="O42" s="128">
        <v>205975</v>
      </c>
      <c r="P42" s="128">
        <v>200000</v>
      </c>
      <c r="Q42" s="127">
        <v>57</v>
      </c>
      <c r="R42" s="127">
        <v>12</v>
      </c>
      <c r="S42" s="128">
        <v>206794</v>
      </c>
      <c r="T42" s="128">
        <v>189950</v>
      </c>
      <c r="U42" s="127">
        <v>80</v>
      </c>
      <c r="V42" s="127">
        <v>7</v>
      </c>
      <c r="W42" s="128">
        <v>212114</v>
      </c>
      <c r="X42" s="128">
        <v>190000</v>
      </c>
      <c r="Y42" s="127">
        <v>95</v>
      </c>
      <c r="Z42" s="127">
        <v>9</v>
      </c>
      <c r="AA42" s="128">
        <v>140577</v>
      </c>
      <c r="AB42" s="128">
        <v>116000</v>
      </c>
      <c r="AC42" s="127">
        <v>112</v>
      </c>
      <c r="AD42" s="127">
        <v>9</v>
      </c>
      <c r="AE42" s="128">
        <v>140577</v>
      </c>
      <c r="AF42" s="128">
        <v>116000</v>
      </c>
      <c r="AG42" s="127">
        <v>112</v>
      </c>
      <c r="AH42" s="127">
        <v>8</v>
      </c>
      <c r="AI42" s="128">
        <v>256600</v>
      </c>
      <c r="AJ42" s="128">
        <v>249000</v>
      </c>
      <c r="AK42" s="127">
        <v>119</v>
      </c>
      <c r="AL42" s="127">
        <v>7</v>
      </c>
      <c r="AM42" s="128">
        <v>178314</v>
      </c>
      <c r="AN42" s="128">
        <v>192000</v>
      </c>
      <c r="AO42" s="127">
        <v>119</v>
      </c>
      <c r="AP42" s="127">
        <v>10</v>
      </c>
      <c r="AQ42" s="128">
        <v>210640</v>
      </c>
      <c r="AR42" s="128">
        <v>212000</v>
      </c>
      <c r="AS42" s="127">
        <v>137</v>
      </c>
      <c r="AT42" s="127">
        <v>11</v>
      </c>
      <c r="AU42" s="128">
        <v>152400</v>
      </c>
      <c r="AV42" s="128">
        <v>136000</v>
      </c>
      <c r="AW42" s="127">
        <v>155</v>
      </c>
      <c r="AX42" s="127">
        <v>8</v>
      </c>
      <c r="AY42" s="128">
        <v>217600</v>
      </c>
      <c r="AZ42" s="128">
        <v>257500</v>
      </c>
      <c r="BA42" s="127">
        <v>130</v>
      </c>
      <c r="BB42" s="127">
        <v>9</v>
      </c>
      <c r="BC42" s="128">
        <v>216877</v>
      </c>
      <c r="BD42" s="128">
        <v>200000</v>
      </c>
      <c r="BE42" s="129">
        <v>47</v>
      </c>
    </row>
    <row r="43" spans="1:57">
      <c r="A43" s="19" t="s">
        <v>55</v>
      </c>
      <c r="B43" s="127">
        <v>201</v>
      </c>
      <c r="C43" s="128">
        <v>169914</v>
      </c>
      <c r="D43" s="128">
        <v>148026</v>
      </c>
      <c r="E43" s="127">
        <v>61</v>
      </c>
      <c r="F43" s="127">
        <v>257</v>
      </c>
      <c r="G43" s="128">
        <v>180552</v>
      </c>
      <c r="H43" s="128">
        <v>161900</v>
      </c>
      <c r="I43" s="127">
        <v>47</v>
      </c>
      <c r="J43" s="127">
        <v>77</v>
      </c>
      <c r="K43" s="128">
        <v>251483</v>
      </c>
      <c r="L43" s="128">
        <v>257900</v>
      </c>
      <c r="M43" s="127">
        <v>56</v>
      </c>
      <c r="N43" s="127">
        <v>82</v>
      </c>
      <c r="O43" s="128">
        <v>258414</v>
      </c>
      <c r="P43" s="128">
        <v>235450</v>
      </c>
      <c r="Q43" s="127">
        <v>40</v>
      </c>
      <c r="R43" s="127">
        <v>73</v>
      </c>
      <c r="S43" s="128">
        <v>257154</v>
      </c>
      <c r="T43" s="128">
        <v>219900</v>
      </c>
      <c r="U43" s="127">
        <v>52</v>
      </c>
      <c r="V43" s="127">
        <v>153</v>
      </c>
      <c r="W43" s="128">
        <v>208243</v>
      </c>
      <c r="X43" s="128">
        <v>177400</v>
      </c>
      <c r="Y43" s="127">
        <v>86</v>
      </c>
      <c r="Z43" s="127">
        <v>183</v>
      </c>
      <c r="AA43" s="128">
        <v>194876</v>
      </c>
      <c r="AB43" s="128">
        <v>169000</v>
      </c>
      <c r="AC43" s="127">
        <v>81</v>
      </c>
      <c r="AD43" s="127">
        <v>183</v>
      </c>
      <c r="AE43" s="128">
        <v>194876</v>
      </c>
      <c r="AF43" s="128">
        <v>169000</v>
      </c>
      <c r="AG43" s="127">
        <v>81</v>
      </c>
      <c r="AH43" s="127">
        <v>115</v>
      </c>
      <c r="AI43" s="128">
        <v>192099</v>
      </c>
      <c r="AJ43" s="128">
        <v>181500</v>
      </c>
      <c r="AK43" s="127">
        <v>117</v>
      </c>
      <c r="AL43" s="127">
        <v>135</v>
      </c>
      <c r="AM43" s="128">
        <v>208844</v>
      </c>
      <c r="AN43" s="128">
        <v>184000</v>
      </c>
      <c r="AO43" s="127">
        <v>102</v>
      </c>
      <c r="AP43" s="127">
        <v>148</v>
      </c>
      <c r="AQ43" s="128">
        <v>196091</v>
      </c>
      <c r="AR43" s="128">
        <v>180000</v>
      </c>
      <c r="AS43" s="127">
        <v>96</v>
      </c>
      <c r="AT43" s="127">
        <v>157</v>
      </c>
      <c r="AU43" s="128">
        <v>196623</v>
      </c>
      <c r="AV43" s="128">
        <v>180000</v>
      </c>
      <c r="AW43" s="127">
        <v>102</v>
      </c>
      <c r="AX43" s="127">
        <v>173</v>
      </c>
      <c r="AY43" s="128">
        <v>200052</v>
      </c>
      <c r="AZ43" s="128">
        <v>179900</v>
      </c>
      <c r="BA43" s="127">
        <v>81</v>
      </c>
      <c r="BB43" s="127">
        <v>183</v>
      </c>
      <c r="BC43" s="128">
        <v>219158</v>
      </c>
      <c r="BD43" s="128">
        <v>200000</v>
      </c>
      <c r="BE43" s="129">
        <v>66</v>
      </c>
    </row>
    <row r="44" spans="1:57">
      <c r="A44" s="19" t="s">
        <v>56</v>
      </c>
      <c r="B44" s="127">
        <v>3</v>
      </c>
      <c r="C44" s="128">
        <v>55050</v>
      </c>
      <c r="D44" s="128">
        <v>76900</v>
      </c>
      <c r="E44" s="127">
        <v>164</v>
      </c>
      <c r="F44" s="127">
        <v>12</v>
      </c>
      <c r="G44" s="128">
        <v>65768</v>
      </c>
      <c r="H44" s="128">
        <v>61500</v>
      </c>
      <c r="I44" s="127">
        <v>123</v>
      </c>
      <c r="J44" s="127">
        <v>14</v>
      </c>
      <c r="K44" s="128">
        <v>62371</v>
      </c>
      <c r="L44" s="128">
        <v>59950</v>
      </c>
      <c r="M44" s="127">
        <v>119</v>
      </c>
      <c r="N44" s="127">
        <v>8</v>
      </c>
      <c r="O44" s="128">
        <v>63250</v>
      </c>
      <c r="P44" s="128">
        <v>64500</v>
      </c>
      <c r="Q44" s="127">
        <v>93</v>
      </c>
      <c r="R44" s="127">
        <v>8</v>
      </c>
      <c r="S44" s="128">
        <v>79175</v>
      </c>
      <c r="T44" s="128">
        <v>73450</v>
      </c>
      <c r="U44" s="127">
        <v>66</v>
      </c>
      <c r="V44" s="127">
        <v>6</v>
      </c>
      <c r="W44" s="128">
        <v>89283</v>
      </c>
      <c r="X44" s="128">
        <v>73400</v>
      </c>
      <c r="Y44" s="127">
        <v>62</v>
      </c>
      <c r="Z44" s="127">
        <v>8</v>
      </c>
      <c r="AA44" s="128">
        <v>76231</v>
      </c>
      <c r="AB44" s="128">
        <v>74900</v>
      </c>
      <c r="AC44" s="127">
        <v>69</v>
      </c>
      <c r="AD44" s="127">
        <v>8</v>
      </c>
      <c r="AE44" s="128">
        <v>76231</v>
      </c>
      <c r="AF44" s="128">
        <v>74900</v>
      </c>
      <c r="AG44" s="127">
        <v>69</v>
      </c>
      <c r="AH44" s="127">
        <v>7</v>
      </c>
      <c r="AI44" s="128">
        <v>74142</v>
      </c>
      <c r="AJ44" s="128">
        <v>35009</v>
      </c>
      <c r="AK44" s="127">
        <v>297</v>
      </c>
      <c r="AL44" s="127">
        <v>8</v>
      </c>
      <c r="AM44" s="128">
        <v>34975</v>
      </c>
      <c r="AN44" s="128">
        <v>25500</v>
      </c>
      <c r="AO44" s="127">
        <v>211</v>
      </c>
      <c r="AP44" s="127">
        <v>6</v>
      </c>
      <c r="AQ44" s="128">
        <v>54650</v>
      </c>
      <c r="AR44" s="128">
        <v>48500</v>
      </c>
      <c r="AS44" s="127">
        <v>125</v>
      </c>
      <c r="AT44" s="127">
        <v>8</v>
      </c>
      <c r="AU44" s="128">
        <v>79350</v>
      </c>
      <c r="AV44" s="128">
        <v>96500</v>
      </c>
      <c r="AW44" s="127">
        <v>205</v>
      </c>
      <c r="AX44" s="127">
        <v>10</v>
      </c>
      <c r="AY44" s="128">
        <v>49663</v>
      </c>
      <c r="AZ44" s="128">
        <v>25615</v>
      </c>
      <c r="BA44" s="127">
        <v>72</v>
      </c>
      <c r="BB44" s="127">
        <v>8</v>
      </c>
      <c r="BC44" s="128">
        <v>95125</v>
      </c>
      <c r="BD44" s="128">
        <v>109500</v>
      </c>
      <c r="BE44" s="129">
        <v>163</v>
      </c>
    </row>
    <row r="45" spans="1:57">
      <c r="A45" s="19" t="s">
        <v>57</v>
      </c>
      <c r="B45" s="127">
        <v>1</v>
      </c>
      <c r="C45" s="128">
        <v>30000</v>
      </c>
      <c r="D45" s="128">
        <v>30000</v>
      </c>
      <c r="E45" s="127">
        <v>328</v>
      </c>
      <c r="F45" s="127">
        <v>1</v>
      </c>
      <c r="G45" s="128">
        <v>105900</v>
      </c>
      <c r="H45" s="128">
        <v>105900</v>
      </c>
      <c r="I45" s="127">
        <v>40</v>
      </c>
      <c r="J45" s="127">
        <v>6</v>
      </c>
      <c r="K45" s="128">
        <v>78416</v>
      </c>
      <c r="L45" s="128">
        <v>88900</v>
      </c>
      <c r="M45" s="127">
        <v>173</v>
      </c>
      <c r="N45" s="127">
        <v>10</v>
      </c>
      <c r="O45" s="128">
        <v>74090</v>
      </c>
      <c r="P45" s="128">
        <v>64000</v>
      </c>
      <c r="Q45" s="127">
        <v>83</v>
      </c>
      <c r="R45" s="127">
        <v>2</v>
      </c>
      <c r="S45" s="128">
        <v>38450</v>
      </c>
      <c r="T45" s="128">
        <v>38450</v>
      </c>
      <c r="U45" s="127">
        <v>85</v>
      </c>
      <c r="V45" s="127">
        <v>6</v>
      </c>
      <c r="W45" s="128">
        <v>93000</v>
      </c>
      <c r="X45" s="128">
        <v>71000</v>
      </c>
      <c r="Y45" s="127">
        <v>73</v>
      </c>
      <c r="Z45" s="127">
        <v>7</v>
      </c>
      <c r="AA45" s="128">
        <v>68128</v>
      </c>
      <c r="AB45" s="128">
        <v>72000</v>
      </c>
      <c r="AC45" s="127">
        <v>46</v>
      </c>
      <c r="AD45" s="127">
        <v>7</v>
      </c>
      <c r="AE45" s="128">
        <v>68128</v>
      </c>
      <c r="AF45" s="128">
        <v>72000</v>
      </c>
      <c r="AG45" s="127">
        <v>46</v>
      </c>
      <c r="AH45" s="127">
        <v>2</v>
      </c>
      <c r="AI45" s="128">
        <v>110000</v>
      </c>
      <c r="AJ45" s="128">
        <v>110000</v>
      </c>
      <c r="AK45" s="127">
        <v>35</v>
      </c>
      <c r="AL45" s="127">
        <v>4</v>
      </c>
      <c r="AM45" s="128">
        <v>72475</v>
      </c>
      <c r="AN45" s="128">
        <v>59000</v>
      </c>
      <c r="AO45" s="127">
        <v>183</v>
      </c>
      <c r="AP45" s="127">
        <v>2</v>
      </c>
      <c r="AQ45" s="128">
        <v>136000</v>
      </c>
      <c r="AR45" s="128">
        <v>136000</v>
      </c>
      <c r="AS45" s="127">
        <v>65</v>
      </c>
      <c r="AT45" s="127">
        <v>3</v>
      </c>
      <c r="AU45" s="128">
        <v>31966</v>
      </c>
      <c r="AV45" s="128">
        <v>16000</v>
      </c>
      <c r="AW45" s="127">
        <v>139</v>
      </c>
      <c r="AX45" s="127">
        <v>2</v>
      </c>
      <c r="AY45" s="128">
        <v>87500</v>
      </c>
      <c r="AZ45" s="128">
        <v>87500</v>
      </c>
      <c r="BA45" s="127">
        <v>74</v>
      </c>
      <c r="BB45" s="127">
        <v>3</v>
      </c>
      <c r="BC45" s="128">
        <v>120966</v>
      </c>
      <c r="BD45" s="128">
        <v>135000</v>
      </c>
      <c r="BE45" s="129">
        <v>126</v>
      </c>
    </row>
    <row r="46" spans="1:57" ht="15.75" thickBot="1">
      <c r="A46" s="130" t="s">
        <v>58</v>
      </c>
      <c r="B46" s="131">
        <v>7</v>
      </c>
      <c r="C46" s="132">
        <v>33042</v>
      </c>
      <c r="D46" s="132">
        <v>28000</v>
      </c>
      <c r="E46" s="131">
        <v>180</v>
      </c>
      <c r="F46" s="131">
        <v>15</v>
      </c>
      <c r="G46" s="132">
        <v>50051</v>
      </c>
      <c r="H46" s="132">
        <v>40000</v>
      </c>
      <c r="I46" s="131">
        <v>49</v>
      </c>
      <c r="J46" s="131">
        <v>8</v>
      </c>
      <c r="K46" s="132">
        <v>43787</v>
      </c>
      <c r="L46" s="132">
        <v>38250</v>
      </c>
      <c r="M46" s="131">
        <v>101</v>
      </c>
      <c r="N46" s="131">
        <v>12</v>
      </c>
      <c r="O46" s="132">
        <v>75970</v>
      </c>
      <c r="P46" s="132">
        <v>76450</v>
      </c>
      <c r="Q46" s="131">
        <v>97</v>
      </c>
      <c r="R46" s="131">
        <v>13</v>
      </c>
      <c r="S46" s="132">
        <v>70044</v>
      </c>
      <c r="T46" s="132">
        <v>65000</v>
      </c>
      <c r="U46" s="131">
        <v>56</v>
      </c>
      <c r="V46" s="131">
        <v>7</v>
      </c>
      <c r="W46" s="132">
        <v>52278</v>
      </c>
      <c r="X46" s="132">
        <v>68500</v>
      </c>
      <c r="Y46" s="131">
        <v>80</v>
      </c>
      <c r="Z46" s="131">
        <v>7</v>
      </c>
      <c r="AA46" s="132">
        <v>52117</v>
      </c>
      <c r="AB46" s="132">
        <v>44520</v>
      </c>
      <c r="AC46" s="131">
        <v>120</v>
      </c>
      <c r="AD46" s="131">
        <v>7</v>
      </c>
      <c r="AE46" s="132">
        <v>52117</v>
      </c>
      <c r="AF46" s="132">
        <v>44520</v>
      </c>
      <c r="AG46" s="131">
        <v>120</v>
      </c>
      <c r="AH46" s="131">
        <v>11</v>
      </c>
      <c r="AI46" s="132">
        <v>50727</v>
      </c>
      <c r="AJ46" s="132">
        <v>33000</v>
      </c>
      <c r="AK46" s="131">
        <v>110</v>
      </c>
      <c r="AL46" s="131">
        <v>9</v>
      </c>
      <c r="AM46" s="132">
        <v>58111</v>
      </c>
      <c r="AN46" s="132">
        <v>40000</v>
      </c>
      <c r="AO46" s="131">
        <v>182</v>
      </c>
      <c r="AP46" s="131">
        <v>13</v>
      </c>
      <c r="AQ46" s="132">
        <v>59793</v>
      </c>
      <c r="AR46" s="132">
        <v>59900</v>
      </c>
      <c r="AS46" s="131">
        <v>150</v>
      </c>
      <c r="AT46" s="131">
        <v>12</v>
      </c>
      <c r="AU46" s="132">
        <v>29983</v>
      </c>
      <c r="AV46" s="132">
        <v>21000</v>
      </c>
      <c r="AW46" s="131">
        <v>147</v>
      </c>
      <c r="AX46" s="131">
        <v>6</v>
      </c>
      <c r="AY46" s="132">
        <v>101708</v>
      </c>
      <c r="AZ46" s="132">
        <v>105750</v>
      </c>
      <c r="BA46" s="131">
        <v>200</v>
      </c>
      <c r="BB46" s="131">
        <v>9</v>
      </c>
      <c r="BC46" s="132">
        <v>80761</v>
      </c>
      <c r="BD46" s="132">
        <v>74900</v>
      </c>
      <c r="BE46" s="133">
        <v>94</v>
      </c>
    </row>
  </sheetData>
  <mergeCells count="18">
    <mergeCell ref="AH4:AK4"/>
    <mergeCell ref="AL4:AO4"/>
    <mergeCell ref="AP4:AS4"/>
    <mergeCell ref="AT4:AW4"/>
    <mergeCell ref="A1:BE1"/>
    <mergeCell ref="A2:BE2"/>
    <mergeCell ref="A3:BE3"/>
    <mergeCell ref="A4:A5"/>
    <mergeCell ref="B4:E4"/>
    <mergeCell ref="F4:I4"/>
    <mergeCell ref="J4:M4"/>
    <mergeCell ref="N4:Q4"/>
    <mergeCell ref="R4:U4"/>
    <mergeCell ref="V4:Y4"/>
    <mergeCell ref="AX4:BA4"/>
    <mergeCell ref="BB4:BE4"/>
    <mergeCell ref="Z4:AC4"/>
    <mergeCell ref="AD4:AG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50"/>
  <sheetViews>
    <sheetView tabSelected="1" topLeftCell="A16" workbookViewId="0">
      <selection activeCell="A51" sqref="A51"/>
    </sheetView>
  </sheetViews>
  <sheetFormatPr defaultRowHeight="15"/>
  <cols>
    <col min="1" max="1" width="19.85546875" customWidth="1"/>
    <col min="2" max="2" width="8.28515625" customWidth="1"/>
    <col min="3" max="3" width="7.5703125" customWidth="1"/>
    <col min="4" max="4" width="10.5703125" customWidth="1"/>
    <col min="5" max="5" width="9.5703125" customWidth="1"/>
  </cols>
  <sheetData>
    <row r="1" spans="1:10">
      <c r="A1" s="240" t="s">
        <v>200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0">
      <c r="A2" s="240" t="s">
        <v>201</v>
      </c>
      <c r="B2" s="240"/>
      <c r="C2" s="240"/>
      <c r="D2" s="240"/>
      <c r="E2" s="240"/>
      <c r="F2" s="240"/>
      <c r="G2" s="240"/>
      <c r="H2" s="240"/>
      <c r="I2" s="240"/>
      <c r="J2" s="240"/>
    </row>
    <row r="3" spans="1:10">
      <c r="A3" s="240" t="s">
        <v>134</v>
      </c>
      <c r="B3" s="240"/>
      <c r="C3" s="240"/>
      <c r="D3" s="240"/>
      <c r="E3" s="240"/>
      <c r="F3" s="240"/>
      <c r="G3" s="240"/>
      <c r="H3" s="240"/>
      <c r="I3" s="240"/>
      <c r="J3" s="240"/>
    </row>
    <row r="4" spans="1:10" ht="15.75" thickBot="1"/>
    <row r="5" spans="1:10">
      <c r="A5" s="230" t="s">
        <v>18</v>
      </c>
      <c r="B5" s="235" t="s">
        <v>202</v>
      </c>
      <c r="C5" s="235"/>
      <c r="D5" s="235" t="s">
        <v>203</v>
      </c>
      <c r="E5" s="235"/>
      <c r="F5" s="232" t="s">
        <v>204</v>
      </c>
      <c r="G5" s="232"/>
      <c r="H5" s="232"/>
      <c r="I5" s="232" t="s">
        <v>205</v>
      </c>
      <c r="J5" s="234"/>
    </row>
    <row r="6" spans="1:10">
      <c r="A6" s="231"/>
      <c r="B6" s="81">
        <v>2000</v>
      </c>
      <c r="C6" s="81">
        <v>2010</v>
      </c>
      <c r="D6" s="81">
        <v>2000</v>
      </c>
      <c r="E6" s="81">
        <v>2010</v>
      </c>
      <c r="F6" s="81">
        <v>2020</v>
      </c>
      <c r="G6" s="81">
        <v>2030</v>
      </c>
      <c r="H6" s="81">
        <v>2040</v>
      </c>
      <c r="I6" s="218" t="s">
        <v>206</v>
      </c>
      <c r="J6" s="219" t="s">
        <v>207</v>
      </c>
    </row>
    <row r="7" spans="1:10">
      <c r="A7" s="10" t="s">
        <v>11</v>
      </c>
      <c r="B7" s="11">
        <v>2.39</v>
      </c>
      <c r="C7" s="11">
        <v>2.37</v>
      </c>
      <c r="D7" s="45">
        <v>102670</v>
      </c>
      <c r="E7" s="45">
        <v>110435</v>
      </c>
      <c r="F7" s="220">
        <v>115199</v>
      </c>
      <c r="G7" s="220">
        <v>119241</v>
      </c>
      <c r="H7" s="220">
        <v>122436</v>
      </c>
      <c r="I7" s="220">
        <v>12001</v>
      </c>
      <c r="J7" s="221">
        <v>10.9</v>
      </c>
    </row>
    <row r="8" spans="1:10">
      <c r="A8" s="13" t="s">
        <v>75</v>
      </c>
      <c r="B8" s="14">
        <v>2.41</v>
      </c>
      <c r="C8" s="14">
        <v>2.42</v>
      </c>
      <c r="D8" s="51">
        <v>144</v>
      </c>
      <c r="E8" s="151">
        <v>152</v>
      </c>
      <c r="F8" s="51">
        <v>155</v>
      </c>
      <c r="G8" s="51">
        <v>157</v>
      </c>
      <c r="H8" s="51">
        <v>159</v>
      </c>
      <c r="I8" s="51">
        <v>7</v>
      </c>
      <c r="J8" s="222">
        <v>4.3</v>
      </c>
    </row>
    <row r="9" spans="1:10">
      <c r="A9" s="16" t="s">
        <v>208</v>
      </c>
      <c r="B9" s="17">
        <v>2.79</v>
      </c>
      <c r="C9" s="17">
        <v>2.68</v>
      </c>
      <c r="D9" s="50">
        <v>1019</v>
      </c>
      <c r="E9" s="50">
        <v>1102</v>
      </c>
      <c r="F9" s="50">
        <v>1186</v>
      </c>
      <c r="G9" s="50">
        <v>1257</v>
      </c>
      <c r="H9" s="50">
        <v>1313</v>
      </c>
      <c r="I9" s="50">
        <v>211</v>
      </c>
      <c r="J9" s="223">
        <v>19.2</v>
      </c>
    </row>
    <row r="10" spans="1:10">
      <c r="A10" s="13" t="s">
        <v>77</v>
      </c>
      <c r="B10" s="14">
        <v>2.5299999999999998</v>
      </c>
      <c r="C10" s="14">
        <v>2.38</v>
      </c>
      <c r="D10" s="51">
        <v>305</v>
      </c>
      <c r="E10" s="151">
        <v>333</v>
      </c>
      <c r="F10" s="51">
        <v>338</v>
      </c>
      <c r="G10" s="51">
        <v>342</v>
      </c>
      <c r="H10" s="51">
        <v>345</v>
      </c>
      <c r="I10" s="51">
        <v>12</v>
      </c>
      <c r="J10" s="222">
        <v>3.7</v>
      </c>
    </row>
    <row r="11" spans="1:10">
      <c r="A11" s="16" t="s">
        <v>78</v>
      </c>
      <c r="B11" s="17">
        <v>2.3199999999999998</v>
      </c>
      <c r="C11" s="17">
        <v>2.33</v>
      </c>
      <c r="D11" s="50">
        <v>8861</v>
      </c>
      <c r="E11" s="50">
        <v>9637</v>
      </c>
      <c r="F11" s="50">
        <v>10208</v>
      </c>
      <c r="G11" s="50">
        <v>10676</v>
      </c>
      <c r="H11" s="50">
        <v>10903</v>
      </c>
      <c r="I11" s="50">
        <v>1266</v>
      </c>
      <c r="J11" s="223">
        <v>13.1</v>
      </c>
    </row>
    <row r="12" spans="1:10">
      <c r="A12" s="13" t="s">
        <v>79</v>
      </c>
      <c r="B12" s="14">
        <v>2.7</v>
      </c>
      <c r="C12" s="14">
        <v>2.59</v>
      </c>
      <c r="D12" s="51">
        <v>1966</v>
      </c>
      <c r="E12" s="151">
        <v>2226</v>
      </c>
      <c r="F12" s="51">
        <v>2283</v>
      </c>
      <c r="G12" s="51">
        <v>2346</v>
      </c>
      <c r="H12" s="51">
        <v>2395</v>
      </c>
      <c r="I12" s="51">
        <v>169</v>
      </c>
      <c r="J12" s="222">
        <v>7.6</v>
      </c>
    </row>
    <row r="13" spans="1:10">
      <c r="A13" s="16" t="s">
        <v>80</v>
      </c>
      <c r="B13" s="17">
        <v>2.2599999999999998</v>
      </c>
      <c r="C13" s="17">
        <v>2.31</v>
      </c>
      <c r="D13" s="50">
        <v>579</v>
      </c>
      <c r="E13" s="50">
        <v>638</v>
      </c>
      <c r="F13" s="50">
        <v>647</v>
      </c>
      <c r="G13" s="50">
        <v>655</v>
      </c>
      <c r="H13" s="50">
        <v>662</v>
      </c>
      <c r="I13" s="50">
        <v>24</v>
      </c>
      <c r="J13" s="223">
        <v>3.7</v>
      </c>
    </row>
    <row r="14" spans="1:10">
      <c r="A14" s="13" t="s">
        <v>81</v>
      </c>
      <c r="B14" s="224">
        <v>2.25</v>
      </c>
      <c r="C14" s="224">
        <v>2.39</v>
      </c>
      <c r="D14" s="151">
        <v>301</v>
      </c>
      <c r="E14" s="151">
        <v>320</v>
      </c>
      <c r="F14" s="51">
        <v>332</v>
      </c>
      <c r="G14" s="51">
        <v>341</v>
      </c>
      <c r="H14" s="51">
        <v>349</v>
      </c>
      <c r="I14" s="51">
        <v>29</v>
      </c>
      <c r="J14" s="222">
        <v>9.1</v>
      </c>
    </row>
    <row r="15" spans="1:10">
      <c r="A15" s="16" t="s">
        <v>82</v>
      </c>
      <c r="B15" s="17">
        <v>2.27</v>
      </c>
      <c r="C15" s="17">
        <v>2.4</v>
      </c>
      <c r="D15" s="50">
        <v>386</v>
      </c>
      <c r="E15" s="50">
        <v>350</v>
      </c>
      <c r="F15" s="50">
        <v>355</v>
      </c>
      <c r="G15" s="50">
        <v>359</v>
      </c>
      <c r="H15" s="50">
        <v>363</v>
      </c>
      <c r="I15" s="50">
        <v>13</v>
      </c>
      <c r="J15" s="223">
        <v>3.6</v>
      </c>
    </row>
    <row r="16" spans="1:10">
      <c r="A16" s="13" t="s">
        <v>83</v>
      </c>
      <c r="B16" s="224">
        <v>2.64</v>
      </c>
      <c r="C16" s="224">
        <v>2.5</v>
      </c>
      <c r="D16" s="151">
        <v>1261</v>
      </c>
      <c r="E16" s="151">
        <v>1393</v>
      </c>
      <c r="F16" s="51">
        <v>1468</v>
      </c>
      <c r="G16" s="51">
        <v>1532</v>
      </c>
      <c r="H16" s="51">
        <v>1582</v>
      </c>
      <c r="I16" s="51">
        <v>189</v>
      </c>
      <c r="J16" s="222">
        <v>13.6</v>
      </c>
    </row>
    <row r="17" spans="1:10">
      <c r="A17" s="16" t="s">
        <v>28</v>
      </c>
      <c r="B17" s="17">
        <v>2.3199999999999998</v>
      </c>
      <c r="C17" s="17">
        <v>2.36</v>
      </c>
      <c r="D17" s="50">
        <v>20561</v>
      </c>
      <c r="E17" s="50">
        <v>20605</v>
      </c>
      <c r="F17" s="50">
        <v>20523</v>
      </c>
      <c r="G17" s="50">
        <v>20454</v>
      </c>
      <c r="H17" s="50">
        <v>20399</v>
      </c>
      <c r="I17" s="50">
        <v>-206</v>
      </c>
      <c r="J17" s="223">
        <v>-1</v>
      </c>
    </row>
    <row r="18" spans="1:10">
      <c r="A18" s="13" t="s">
        <v>84</v>
      </c>
      <c r="B18" s="224">
        <v>2.13</v>
      </c>
      <c r="C18" s="224">
        <v>2.0499999999999998</v>
      </c>
      <c r="D18" s="151">
        <v>1279</v>
      </c>
      <c r="E18" s="151">
        <v>1168</v>
      </c>
      <c r="F18" s="51">
        <v>1177</v>
      </c>
      <c r="G18" s="51">
        <v>1185</v>
      </c>
      <c r="H18" s="51">
        <v>1191</v>
      </c>
      <c r="I18" s="51">
        <v>23</v>
      </c>
      <c r="J18" s="222">
        <v>2</v>
      </c>
    </row>
    <row r="19" spans="1:10">
      <c r="A19" s="16" t="s">
        <v>85</v>
      </c>
      <c r="B19" s="17">
        <v>2.3199999999999998</v>
      </c>
      <c r="C19" s="17">
        <v>2.34</v>
      </c>
      <c r="D19" s="50">
        <v>1879</v>
      </c>
      <c r="E19" s="50">
        <v>1938</v>
      </c>
      <c r="F19" s="50">
        <v>1996</v>
      </c>
      <c r="G19" s="50">
        <v>2045</v>
      </c>
      <c r="H19" s="50">
        <v>2084</v>
      </c>
      <c r="I19" s="50">
        <v>146</v>
      </c>
      <c r="J19" s="223">
        <v>7.5</v>
      </c>
    </row>
    <row r="20" spans="1:10">
      <c r="A20" s="13" t="s">
        <v>86</v>
      </c>
      <c r="B20" s="224">
        <v>2.64</v>
      </c>
      <c r="C20" s="224">
        <v>2.62</v>
      </c>
      <c r="D20" s="151">
        <v>652</v>
      </c>
      <c r="E20" s="151">
        <v>742</v>
      </c>
      <c r="F20" s="51">
        <v>784</v>
      </c>
      <c r="G20" s="51">
        <v>820</v>
      </c>
      <c r="H20" s="51">
        <v>848</v>
      </c>
      <c r="I20" s="51">
        <v>106</v>
      </c>
      <c r="J20" s="222">
        <v>14.3</v>
      </c>
    </row>
    <row r="21" spans="1:10">
      <c r="A21" s="16" t="s">
        <v>87</v>
      </c>
      <c r="B21" s="17">
        <v>2.46</v>
      </c>
      <c r="C21" s="17">
        <v>2.41</v>
      </c>
      <c r="D21" s="50">
        <v>133</v>
      </c>
      <c r="E21" s="50">
        <v>150</v>
      </c>
      <c r="F21" s="50">
        <v>160</v>
      </c>
      <c r="G21" s="50">
        <v>168</v>
      </c>
      <c r="H21" s="50">
        <v>174</v>
      </c>
      <c r="I21" s="50">
        <v>24</v>
      </c>
      <c r="J21" s="223">
        <v>16.2</v>
      </c>
    </row>
    <row r="22" spans="1:10">
      <c r="A22" s="13" t="s">
        <v>88</v>
      </c>
      <c r="B22" s="224">
        <v>2.6</v>
      </c>
      <c r="C22" s="224">
        <v>2.56</v>
      </c>
      <c r="D22" s="151">
        <v>2004</v>
      </c>
      <c r="E22" s="151">
        <v>2041</v>
      </c>
      <c r="F22" s="51">
        <v>2138</v>
      </c>
      <c r="G22" s="51">
        <v>2220</v>
      </c>
      <c r="H22" s="51">
        <v>2285</v>
      </c>
      <c r="I22" s="51">
        <v>244</v>
      </c>
      <c r="J22" s="222">
        <v>12</v>
      </c>
    </row>
    <row r="23" spans="1:10">
      <c r="A23" s="16" t="s">
        <v>89</v>
      </c>
      <c r="B23" s="17">
        <v>2.35</v>
      </c>
      <c r="C23" s="17">
        <v>2.34</v>
      </c>
      <c r="D23" s="50">
        <v>18584</v>
      </c>
      <c r="E23" s="50">
        <v>20085</v>
      </c>
      <c r="F23" s="50">
        <v>21257</v>
      </c>
      <c r="G23" s="50">
        <v>22324</v>
      </c>
      <c r="H23" s="50">
        <v>23447</v>
      </c>
      <c r="I23" s="50">
        <v>3362</v>
      </c>
      <c r="J23" s="223">
        <v>16.7</v>
      </c>
    </row>
    <row r="24" spans="1:10">
      <c r="A24" s="13" t="s">
        <v>90</v>
      </c>
      <c r="B24" s="224">
        <v>2.52</v>
      </c>
      <c r="C24" s="224">
        <v>2.41</v>
      </c>
      <c r="D24" s="151">
        <v>3003</v>
      </c>
      <c r="E24" s="151">
        <v>3236</v>
      </c>
      <c r="F24" s="51">
        <v>3432</v>
      </c>
      <c r="G24" s="51">
        <v>3597</v>
      </c>
      <c r="H24" s="51">
        <v>3728</v>
      </c>
      <c r="I24" s="51">
        <v>492</v>
      </c>
      <c r="J24" s="222">
        <v>15.2</v>
      </c>
    </row>
    <row r="25" spans="1:10">
      <c r="A25" s="16" t="s">
        <v>91</v>
      </c>
      <c r="B25" s="17">
        <v>2.39</v>
      </c>
      <c r="C25" s="17">
        <v>2.2999999999999998</v>
      </c>
      <c r="D25" s="50">
        <v>810</v>
      </c>
      <c r="E25" s="50">
        <v>774</v>
      </c>
      <c r="F25" s="50">
        <v>773</v>
      </c>
      <c r="G25" s="50">
        <v>772</v>
      </c>
      <c r="H25" s="50">
        <v>771</v>
      </c>
      <c r="I25" s="50">
        <v>-3</v>
      </c>
      <c r="J25" s="223">
        <v>-0.3</v>
      </c>
    </row>
    <row r="26" spans="1:10">
      <c r="A26" s="13" t="s">
        <v>92</v>
      </c>
      <c r="B26" s="224">
        <v>3.08</v>
      </c>
      <c r="C26" s="224">
        <v>3.21</v>
      </c>
      <c r="D26" s="151">
        <v>356</v>
      </c>
      <c r="E26" s="151">
        <v>504</v>
      </c>
      <c r="F26" s="51">
        <v>529</v>
      </c>
      <c r="G26" s="51">
        <v>550</v>
      </c>
      <c r="H26" s="51">
        <v>567</v>
      </c>
      <c r="I26" s="51">
        <v>63</v>
      </c>
      <c r="J26" s="222">
        <v>12.6</v>
      </c>
    </row>
    <row r="27" spans="1:10">
      <c r="A27" s="16" t="s">
        <v>93</v>
      </c>
      <c r="B27" s="17">
        <v>2.5299999999999998</v>
      </c>
      <c r="C27" s="17">
        <v>2.41</v>
      </c>
      <c r="D27" s="50">
        <v>1906</v>
      </c>
      <c r="E27" s="50">
        <v>2060</v>
      </c>
      <c r="F27" s="50">
        <v>2252</v>
      </c>
      <c r="G27" s="50">
        <v>2370</v>
      </c>
      <c r="H27" s="50">
        <v>2474</v>
      </c>
      <c r="I27" s="50">
        <v>414</v>
      </c>
      <c r="J27" s="223">
        <v>20.100000000000001</v>
      </c>
    </row>
    <row r="28" spans="1:10">
      <c r="A28" s="13" t="s">
        <v>94</v>
      </c>
      <c r="B28" s="224">
        <v>2.23</v>
      </c>
      <c r="C28" s="224">
        <v>2.2200000000000002</v>
      </c>
      <c r="D28" s="51">
        <v>4032</v>
      </c>
      <c r="E28" s="51">
        <v>3951</v>
      </c>
      <c r="F28" s="51">
        <v>4025</v>
      </c>
      <c r="G28" s="51">
        <v>4087</v>
      </c>
      <c r="H28" s="51">
        <v>4137</v>
      </c>
      <c r="I28" s="51">
        <v>186</v>
      </c>
      <c r="J28" s="222">
        <v>4.7</v>
      </c>
    </row>
    <row r="29" spans="1:10">
      <c r="A29" s="16" t="s">
        <v>95</v>
      </c>
      <c r="B29" s="17">
        <v>2.98</v>
      </c>
      <c r="C29" s="17">
        <v>3.2</v>
      </c>
      <c r="D29" s="50">
        <v>222</v>
      </c>
      <c r="E29" s="50">
        <v>245</v>
      </c>
      <c r="F29" s="50">
        <v>259</v>
      </c>
      <c r="G29" s="50">
        <v>270</v>
      </c>
      <c r="H29" s="50">
        <v>279</v>
      </c>
      <c r="I29" s="50">
        <v>34</v>
      </c>
      <c r="J29" s="223">
        <v>14.1</v>
      </c>
    </row>
    <row r="30" spans="1:10">
      <c r="A30" s="13" t="s">
        <v>96</v>
      </c>
      <c r="B30" s="224">
        <v>2.11</v>
      </c>
      <c r="C30" s="224">
        <v>2.14</v>
      </c>
      <c r="D30" s="51">
        <v>1213</v>
      </c>
      <c r="E30" s="51">
        <v>1193</v>
      </c>
      <c r="F30" s="51">
        <v>1199</v>
      </c>
      <c r="G30" s="51">
        <v>1205</v>
      </c>
      <c r="H30" s="51">
        <v>1209</v>
      </c>
      <c r="I30" s="51">
        <v>16</v>
      </c>
      <c r="J30" s="222">
        <v>1.4</v>
      </c>
    </row>
    <row r="31" spans="1:10">
      <c r="A31" s="16" t="s">
        <v>97</v>
      </c>
      <c r="B31" s="17">
        <v>2.34</v>
      </c>
      <c r="C31" s="17">
        <v>2.37</v>
      </c>
      <c r="D31" s="50">
        <v>670</v>
      </c>
      <c r="E31" s="50">
        <v>660</v>
      </c>
      <c r="F31" s="50">
        <v>661</v>
      </c>
      <c r="G31" s="50">
        <v>662</v>
      </c>
      <c r="H31" s="50">
        <v>663</v>
      </c>
      <c r="I31" s="50">
        <v>3</v>
      </c>
      <c r="J31" s="223">
        <v>0.4</v>
      </c>
    </row>
    <row r="32" spans="1:10">
      <c r="A32" s="13" t="s">
        <v>98</v>
      </c>
      <c r="B32" s="224">
        <v>2.3199999999999998</v>
      </c>
      <c r="C32" s="224">
        <v>2.35</v>
      </c>
      <c r="D32" s="51">
        <v>1307</v>
      </c>
      <c r="E32" s="51">
        <v>1278</v>
      </c>
      <c r="F32" s="51">
        <v>1296</v>
      </c>
      <c r="G32" s="51">
        <v>1312</v>
      </c>
      <c r="H32" s="51">
        <v>1324</v>
      </c>
      <c r="I32" s="51">
        <v>46</v>
      </c>
      <c r="J32" s="222">
        <v>3.6</v>
      </c>
    </row>
    <row r="33" spans="1:10">
      <c r="A33" s="16" t="s">
        <v>99</v>
      </c>
      <c r="B33" s="17">
        <v>2.3199999999999998</v>
      </c>
      <c r="C33" s="17">
        <v>2.4</v>
      </c>
      <c r="D33" s="50">
        <v>131</v>
      </c>
      <c r="E33" s="50">
        <v>124</v>
      </c>
      <c r="F33" s="50">
        <v>125</v>
      </c>
      <c r="G33" s="50">
        <v>127</v>
      </c>
      <c r="H33" s="50">
        <v>128</v>
      </c>
      <c r="I33" s="50">
        <v>4</v>
      </c>
      <c r="J33" s="223">
        <v>3</v>
      </c>
    </row>
    <row r="34" spans="1:10">
      <c r="A34" s="13" t="s">
        <v>100</v>
      </c>
      <c r="B34" s="224">
        <v>2.46</v>
      </c>
      <c r="C34" s="224">
        <v>2.46</v>
      </c>
      <c r="D34" s="51">
        <v>74</v>
      </c>
      <c r="E34" s="51">
        <v>97</v>
      </c>
      <c r="F34" s="51">
        <v>102</v>
      </c>
      <c r="G34" s="51">
        <v>107</v>
      </c>
      <c r="H34" s="51">
        <v>110</v>
      </c>
      <c r="I34" s="51">
        <v>13</v>
      </c>
      <c r="J34" s="222">
        <v>13.8</v>
      </c>
    </row>
    <row r="35" spans="1:10">
      <c r="A35" s="16" t="s">
        <v>101</v>
      </c>
      <c r="B35" s="17">
        <v>2.44</v>
      </c>
      <c r="C35" s="17">
        <v>2.33</v>
      </c>
      <c r="D35" s="50">
        <v>395</v>
      </c>
      <c r="E35" s="50">
        <v>390</v>
      </c>
      <c r="F35" s="50">
        <v>412</v>
      </c>
      <c r="G35" s="50">
        <v>431</v>
      </c>
      <c r="H35" s="50">
        <v>446</v>
      </c>
      <c r="I35" s="50">
        <v>56</v>
      </c>
      <c r="J35" s="223">
        <v>14.4</v>
      </c>
    </row>
    <row r="36" spans="1:10">
      <c r="A36" s="13" t="s">
        <v>102</v>
      </c>
      <c r="B36" s="224">
        <v>2.57</v>
      </c>
      <c r="C36" s="224">
        <v>2.41</v>
      </c>
      <c r="D36" s="51">
        <v>70</v>
      </c>
      <c r="E36" s="51">
        <v>96</v>
      </c>
      <c r="F36" s="51">
        <v>100</v>
      </c>
      <c r="G36" s="51">
        <v>104</v>
      </c>
      <c r="H36" s="51">
        <v>106</v>
      </c>
      <c r="I36" s="51">
        <v>10</v>
      </c>
      <c r="J36" s="222">
        <v>10.7</v>
      </c>
    </row>
    <row r="37" spans="1:10">
      <c r="A37" s="16" t="s">
        <v>103</v>
      </c>
      <c r="B37" s="17">
        <v>2.81</v>
      </c>
      <c r="C37" s="17">
        <v>2.56</v>
      </c>
      <c r="D37" s="50">
        <v>1706</v>
      </c>
      <c r="E37" s="50">
        <v>2351</v>
      </c>
      <c r="F37" s="50">
        <v>2631</v>
      </c>
      <c r="G37" s="50">
        <v>2867</v>
      </c>
      <c r="H37" s="50">
        <v>3054</v>
      </c>
      <c r="I37" s="50">
        <v>703</v>
      </c>
      <c r="J37" s="223">
        <v>29.9</v>
      </c>
    </row>
    <row r="38" spans="1:10">
      <c r="A38" s="13" t="s">
        <v>209</v>
      </c>
      <c r="B38" s="224">
        <v>2.5299999999999998</v>
      </c>
      <c r="C38" s="224">
        <v>2.6</v>
      </c>
      <c r="D38" s="51">
        <v>2312</v>
      </c>
      <c r="E38" s="51">
        <v>2292</v>
      </c>
      <c r="F38" s="51">
        <v>2288</v>
      </c>
      <c r="G38" s="51">
        <v>2285</v>
      </c>
      <c r="H38" s="51">
        <v>2282</v>
      </c>
      <c r="I38" s="51">
        <v>-10</v>
      </c>
      <c r="J38" s="222">
        <v>-0.4</v>
      </c>
    </row>
    <row r="39" spans="1:10">
      <c r="A39" s="16" t="s">
        <v>104</v>
      </c>
      <c r="B39" s="17">
        <v>2.29</v>
      </c>
      <c r="C39" s="17">
        <v>2.2000000000000002</v>
      </c>
      <c r="D39" s="50">
        <v>9187</v>
      </c>
      <c r="E39" s="50">
        <v>10825</v>
      </c>
      <c r="F39" s="50">
        <v>11522</v>
      </c>
      <c r="G39" s="50">
        <v>12095</v>
      </c>
      <c r="H39" s="50">
        <v>12397</v>
      </c>
      <c r="I39" s="50">
        <v>1572</v>
      </c>
      <c r="J39" s="223">
        <v>14.5</v>
      </c>
    </row>
    <row r="40" spans="1:10">
      <c r="A40" s="13" t="s">
        <v>105</v>
      </c>
      <c r="B40" s="224">
        <v>2.37</v>
      </c>
      <c r="C40" s="224">
        <v>2.35</v>
      </c>
      <c r="D40" s="51">
        <v>8703</v>
      </c>
      <c r="E40" s="51">
        <v>9237</v>
      </c>
      <c r="F40" s="51">
        <v>9688</v>
      </c>
      <c r="G40" s="51">
        <v>10069</v>
      </c>
      <c r="H40" s="51">
        <v>10371</v>
      </c>
      <c r="I40" s="51">
        <v>1134</v>
      </c>
      <c r="J40" s="222">
        <v>12.3</v>
      </c>
    </row>
    <row r="41" spans="1:10">
      <c r="A41" s="16" t="s">
        <v>106</v>
      </c>
      <c r="B41" s="17">
        <v>2.5499999999999998</v>
      </c>
      <c r="C41" s="17">
        <v>2.48</v>
      </c>
      <c r="D41" s="50">
        <v>1458</v>
      </c>
      <c r="E41" s="50">
        <v>1607</v>
      </c>
      <c r="F41" s="50">
        <v>1707</v>
      </c>
      <c r="G41" s="50">
        <v>1791</v>
      </c>
      <c r="H41" s="50">
        <v>1858</v>
      </c>
      <c r="I41" s="50">
        <v>251</v>
      </c>
      <c r="J41" s="223">
        <v>15.6</v>
      </c>
    </row>
    <row r="42" spans="1:10">
      <c r="A42" s="13" t="s">
        <v>107</v>
      </c>
      <c r="B42" s="224">
        <v>2.69</v>
      </c>
      <c r="C42" s="224">
        <v>2.5499999999999998</v>
      </c>
      <c r="D42" s="51">
        <v>756</v>
      </c>
      <c r="E42" s="51">
        <v>889</v>
      </c>
      <c r="F42" s="51">
        <v>934</v>
      </c>
      <c r="G42" s="51">
        <v>973</v>
      </c>
      <c r="H42" s="51">
        <v>1003</v>
      </c>
      <c r="I42" s="51">
        <v>114</v>
      </c>
      <c r="J42" s="222">
        <v>12.8</v>
      </c>
    </row>
    <row r="43" spans="1:10">
      <c r="A43" s="16" t="s">
        <v>108</v>
      </c>
      <c r="B43" s="17">
        <v>2.88</v>
      </c>
      <c r="C43" s="17">
        <v>2.81</v>
      </c>
      <c r="D43" s="50">
        <v>411</v>
      </c>
      <c r="E43" s="50">
        <v>477</v>
      </c>
      <c r="F43" s="50">
        <v>514</v>
      </c>
      <c r="G43" s="50">
        <v>546</v>
      </c>
      <c r="H43" s="50">
        <v>571</v>
      </c>
      <c r="I43" s="50">
        <v>94</v>
      </c>
      <c r="J43" s="223">
        <v>19.7</v>
      </c>
    </row>
    <row r="44" spans="1:10">
      <c r="A44" s="13" t="s">
        <v>109</v>
      </c>
      <c r="B44" s="224">
        <v>2.6</v>
      </c>
      <c r="C44" s="224">
        <v>2.4700000000000002</v>
      </c>
      <c r="D44" s="51">
        <v>2502</v>
      </c>
      <c r="E44" s="51">
        <v>3742</v>
      </c>
      <c r="F44" s="51">
        <v>4195</v>
      </c>
      <c r="G44" s="51">
        <v>4578</v>
      </c>
      <c r="H44" s="51">
        <v>4881</v>
      </c>
      <c r="I44" s="51">
        <v>1139</v>
      </c>
      <c r="J44" s="222">
        <v>30.4</v>
      </c>
    </row>
    <row r="45" spans="1:10">
      <c r="A45" s="16" t="s">
        <v>110</v>
      </c>
      <c r="B45" s="17">
        <v>2.4500000000000002</v>
      </c>
      <c r="C45" s="17">
        <v>2.42</v>
      </c>
      <c r="D45" s="50">
        <v>476</v>
      </c>
      <c r="E45" s="50">
        <v>499</v>
      </c>
      <c r="F45" s="50">
        <v>507</v>
      </c>
      <c r="G45" s="50">
        <v>514</v>
      </c>
      <c r="H45" s="50">
        <v>520</v>
      </c>
      <c r="I45" s="50">
        <v>21</v>
      </c>
      <c r="J45" s="223">
        <v>4.2</v>
      </c>
    </row>
    <row r="46" spans="1:10">
      <c r="A46" s="13" t="s">
        <v>111</v>
      </c>
      <c r="B46" s="224">
        <v>2.5</v>
      </c>
      <c r="C46" s="224">
        <v>2.41</v>
      </c>
      <c r="D46" s="51">
        <v>454</v>
      </c>
      <c r="E46" s="51">
        <v>461</v>
      </c>
      <c r="F46" s="51">
        <v>475</v>
      </c>
      <c r="G46" s="51">
        <v>487</v>
      </c>
      <c r="H46" s="51">
        <v>496</v>
      </c>
      <c r="I46" s="51">
        <v>35</v>
      </c>
      <c r="J46" s="222">
        <v>7.7</v>
      </c>
    </row>
    <row r="47" spans="1:10" ht="15.75" thickBot="1">
      <c r="A47" s="23" t="s">
        <v>112</v>
      </c>
      <c r="B47" s="24">
        <v>2.35</v>
      </c>
      <c r="C47" s="24">
        <v>2.4500000000000002</v>
      </c>
      <c r="D47" s="93">
        <v>611</v>
      </c>
      <c r="E47" s="93">
        <v>567</v>
      </c>
      <c r="F47" s="93">
        <v>564</v>
      </c>
      <c r="G47" s="93">
        <v>561</v>
      </c>
      <c r="H47" s="93">
        <v>559</v>
      </c>
      <c r="I47" s="93">
        <v>-8</v>
      </c>
      <c r="J47" s="225">
        <v>-1.5</v>
      </c>
    </row>
    <row r="49" spans="1:1">
      <c r="A49" s="226" t="s">
        <v>210</v>
      </c>
    </row>
    <row r="50" spans="1:1">
      <c r="A50" s="227" t="s">
        <v>211</v>
      </c>
    </row>
  </sheetData>
  <mergeCells count="8">
    <mergeCell ref="A1:J1"/>
    <mergeCell ref="A2:J2"/>
    <mergeCell ref="A3:J3"/>
    <mergeCell ref="A5:A6"/>
    <mergeCell ref="B5:C5"/>
    <mergeCell ref="D5:E5"/>
    <mergeCell ref="F5:H5"/>
    <mergeCell ref="I5:J5"/>
  </mergeCells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4"/>
  <sheetViews>
    <sheetView topLeftCell="A15" workbookViewId="0">
      <selection activeCell="A9" sqref="A9:A49"/>
    </sheetView>
  </sheetViews>
  <sheetFormatPr defaultRowHeight="15"/>
  <cols>
    <col min="1" max="1" width="24.7109375" customWidth="1"/>
    <col min="2" max="2" width="11" customWidth="1"/>
    <col min="3" max="3" width="12.7109375" customWidth="1"/>
    <col min="4" max="4" width="10.85546875" customWidth="1"/>
    <col min="5" max="5" width="13.7109375" customWidth="1"/>
    <col min="6" max="6" width="10.28515625" customWidth="1"/>
    <col min="7" max="7" width="15.140625" customWidth="1"/>
    <col min="8" max="8" width="15.42578125" customWidth="1"/>
    <col min="9" max="9" width="13.42578125" customWidth="1"/>
    <col min="10" max="10" width="17.42578125" customWidth="1"/>
    <col min="11" max="11" width="14.140625" customWidth="1"/>
    <col min="12" max="12" width="17.140625" customWidth="1"/>
  </cols>
  <sheetData>
    <row r="1" spans="1:12">
      <c r="A1" s="257" t="s">
        <v>212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>
      <c r="A2" s="257" t="s">
        <v>213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</row>
    <row r="3" spans="1:12">
      <c r="A3" s="257">
        <v>2020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</row>
    <row r="4" spans="1:12" ht="15.75" thickBot="1"/>
    <row r="5" spans="1:12" ht="15" customHeight="1">
      <c r="A5" s="230" t="s">
        <v>18</v>
      </c>
      <c r="B5" s="259" t="s">
        <v>214</v>
      </c>
      <c r="C5" s="259" t="s">
        <v>215</v>
      </c>
      <c r="D5" s="259" t="s">
        <v>216</v>
      </c>
      <c r="E5" s="259" t="s">
        <v>217</v>
      </c>
      <c r="F5" s="259" t="s">
        <v>218</v>
      </c>
      <c r="G5" s="259" t="s">
        <v>219</v>
      </c>
      <c r="H5" s="259"/>
      <c r="I5" s="262" t="s">
        <v>220</v>
      </c>
      <c r="J5" s="262"/>
      <c r="K5" s="262" t="s">
        <v>221</v>
      </c>
      <c r="L5" s="291"/>
    </row>
    <row r="6" spans="1:12">
      <c r="A6" s="231"/>
      <c r="B6" s="260"/>
      <c r="C6" s="260"/>
      <c r="D6" s="260"/>
      <c r="E6" s="260"/>
      <c r="F6" s="260"/>
      <c r="G6" s="260"/>
      <c r="H6" s="260"/>
      <c r="I6" s="263"/>
      <c r="J6" s="263"/>
      <c r="K6" s="263"/>
      <c r="L6" s="292"/>
    </row>
    <row r="7" spans="1:12">
      <c r="A7" s="231"/>
      <c r="B7" s="260"/>
      <c r="C7" s="260"/>
      <c r="D7" s="260"/>
      <c r="E7" s="260"/>
      <c r="F7" s="260"/>
      <c r="G7" s="269" t="s">
        <v>69</v>
      </c>
      <c r="H7" s="269" t="s">
        <v>222</v>
      </c>
      <c r="I7" s="269" t="s">
        <v>69</v>
      </c>
      <c r="J7" s="269" t="s">
        <v>222</v>
      </c>
      <c r="K7" s="269" t="s">
        <v>69</v>
      </c>
      <c r="L7" s="270" t="s">
        <v>222</v>
      </c>
    </row>
    <row r="8" spans="1:12">
      <c r="A8" s="231"/>
      <c r="B8" s="260"/>
      <c r="C8" s="260"/>
      <c r="D8" s="260"/>
      <c r="E8" s="260"/>
      <c r="F8" s="260"/>
      <c r="G8" s="269"/>
      <c r="H8" s="269"/>
      <c r="I8" s="269"/>
      <c r="J8" s="269"/>
      <c r="K8" s="269"/>
      <c r="L8" s="270"/>
    </row>
    <row r="9" spans="1:12" s="8" customFormat="1">
      <c r="A9" s="10" t="s">
        <v>11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1:12">
      <c r="A10" s="13" t="s">
        <v>75</v>
      </c>
      <c r="B10" s="14"/>
      <c r="C10" s="14"/>
      <c r="D10" s="14"/>
      <c r="E10" s="215"/>
      <c r="F10" s="14"/>
      <c r="G10" s="14"/>
      <c r="H10" s="14"/>
      <c r="I10" s="14"/>
      <c r="J10" s="14"/>
      <c r="K10" s="14"/>
      <c r="L10" s="15"/>
    </row>
    <row r="11" spans="1:12">
      <c r="A11" s="16" t="s">
        <v>208</v>
      </c>
      <c r="B11" s="17"/>
      <c r="C11" s="17"/>
      <c r="D11" s="17"/>
      <c r="E11" s="113"/>
      <c r="F11" s="17"/>
      <c r="G11" s="17"/>
      <c r="H11" s="17"/>
      <c r="I11" s="17"/>
      <c r="J11" s="17"/>
      <c r="K11" s="17"/>
      <c r="L11" s="18"/>
    </row>
    <row r="12" spans="1:12">
      <c r="A12" s="13" t="s">
        <v>77</v>
      </c>
      <c r="B12" s="14"/>
      <c r="C12" s="14"/>
      <c r="D12" s="14"/>
      <c r="E12" s="215"/>
      <c r="F12" s="14"/>
      <c r="G12" s="14"/>
      <c r="H12" s="14"/>
      <c r="I12" s="14"/>
      <c r="J12" s="14"/>
      <c r="K12" s="14"/>
      <c r="L12" s="15"/>
    </row>
    <row r="13" spans="1:12">
      <c r="A13" s="16" t="s">
        <v>78</v>
      </c>
      <c r="B13" s="17"/>
      <c r="C13" s="17"/>
      <c r="D13" s="17"/>
      <c r="E13" s="113"/>
      <c r="F13" s="17"/>
      <c r="G13" s="17"/>
      <c r="H13" s="17"/>
      <c r="I13" s="17"/>
      <c r="J13" s="17"/>
      <c r="K13" s="17"/>
      <c r="L13" s="18"/>
    </row>
    <row r="14" spans="1:12">
      <c r="A14" s="13" t="s">
        <v>79</v>
      </c>
      <c r="B14" s="14"/>
      <c r="C14" s="14"/>
      <c r="D14" s="14"/>
      <c r="E14" s="215"/>
      <c r="F14" s="14"/>
      <c r="G14" s="14"/>
      <c r="H14" s="14"/>
      <c r="I14" s="14"/>
      <c r="J14" s="14"/>
      <c r="K14" s="14"/>
      <c r="L14" s="15"/>
    </row>
    <row r="15" spans="1:12">
      <c r="A15" s="16" t="s">
        <v>80</v>
      </c>
      <c r="B15" s="17"/>
      <c r="C15" s="17"/>
      <c r="D15" s="17"/>
      <c r="E15" s="113"/>
      <c r="F15" s="17"/>
      <c r="G15" s="17"/>
      <c r="H15" s="17"/>
      <c r="I15" s="17"/>
      <c r="J15" s="17"/>
      <c r="K15" s="17"/>
      <c r="L15" s="18"/>
    </row>
    <row r="16" spans="1:12">
      <c r="A16" s="13" t="s">
        <v>81</v>
      </c>
      <c r="B16" s="14"/>
      <c r="C16" s="14"/>
      <c r="D16" s="14"/>
      <c r="E16" s="215"/>
      <c r="F16" s="14"/>
      <c r="G16" s="14"/>
      <c r="H16" s="14"/>
      <c r="I16" s="14"/>
      <c r="J16" s="14"/>
      <c r="K16" s="14"/>
      <c r="L16" s="15"/>
    </row>
    <row r="17" spans="1:12">
      <c r="A17" s="16" t="s">
        <v>82</v>
      </c>
      <c r="B17" s="17"/>
      <c r="C17" s="17"/>
      <c r="D17" s="17"/>
      <c r="E17" s="113"/>
      <c r="F17" s="17"/>
      <c r="G17" s="17"/>
      <c r="H17" s="17"/>
      <c r="I17" s="17"/>
      <c r="J17" s="17"/>
      <c r="K17" s="17"/>
      <c r="L17" s="18"/>
    </row>
    <row r="18" spans="1:12">
      <c r="A18" s="13" t="s">
        <v>83</v>
      </c>
      <c r="B18" s="14"/>
      <c r="C18" s="14"/>
      <c r="D18" s="14"/>
      <c r="E18" s="215"/>
      <c r="F18" s="14"/>
      <c r="G18" s="14"/>
      <c r="H18" s="14"/>
      <c r="I18" s="14"/>
      <c r="J18" s="14"/>
      <c r="K18" s="14"/>
      <c r="L18" s="15"/>
    </row>
    <row r="19" spans="1:12">
      <c r="A19" s="16" t="s">
        <v>28</v>
      </c>
      <c r="B19" s="17"/>
      <c r="C19" s="17"/>
      <c r="D19" s="17"/>
      <c r="E19" s="113"/>
      <c r="F19" s="17"/>
      <c r="G19" s="17"/>
      <c r="H19" s="17"/>
      <c r="I19" s="17"/>
      <c r="J19" s="17"/>
      <c r="K19" s="17"/>
      <c r="L19" s="18"/>
    </row>
    <row r="20" spans="1:12">
      <c r="A20" s="13" t="s">
        <v>84</v>
      </c>
      <c r="B20" s="14"/>
      <c r="C20" s="14"/>
      <c r="D20" s="14"/>
      <c r="E20" s="215"/>
      <c r="F20" s="14"/>
      <c r="G20" s="14"/>
      <c r="H20" s="14"/>
      <c r="I20" s="14"/>
      <c r="J20" s="14"/>
      <c r="K20" s="14"/>
      <c r="L20" s="15"/>
    </row>
    <row r="21" spans="1:12">
      <c r="A21" s="16" t="s">
        <v>85</v>
      </c>
      <c r="B21" s="17"/>
      <c r="C21" s="17"/>
      <c r="D21" s="17"/>
      <c r="E21" s="113"/>
      <c r="F21" s="17"/>
      <c r="G21" s="17"/>
      <c r="H21" s="17"/>
      <c r="I21" s="17"/>
      <c r="J21" s="17"/>
      <c r="K21" s="17"/>
      <c r="L21" s="18"/>
    </row>
    <row r="22" spans="1:12">
      <c r="A22" s="13" t="s">
        <v>86</v>
      </c>
      <c r="B22" s="14"/>
      <c r="C22" s="14"/>
      <c r="D22" s="14"/>
      <c r="E22" s="215"/>
      <c r="F22" s="14"/>
      <c r="G22" s="14"/>
      <c r="H22" s="14"/>
      <c r="I22" s="14"/>
      <c r="J22" s="14"/>
      <c r="K22" s="14"/>
      <c r="L22" s="15"/>
    </row>
    <row r="23" spans="1:12">
      <c r="A23" s="16" t="s">
        <v>87</v>
      </c>
      <c r="B23" s="17"/>
      <c r="C23" s="17"/>
      <c r="D23" s="17"/>
      <c r="E23" s="113"/>
      <c r="F23" s="17"/>
      <c r="G23" s="17"/>
      <c r="H23" s="17"/>
      <c r="I23" s="17"/>
      <c r="J23" s="17"/>
      <c r="K23" s="17"/>
      <c r="L23" s="18"/>
    </row>
    <row r="24" spans="1:12">
      <c r="A24" s="13" t="s">
        <v>88</v>
      </c>
      <c r="B24" s="14"/>
      <c r="C24" s="14"/>
      <c r="D24" s="14"/>
      <c r="E24" s="215"/>
      <c r="F24" s="14"/>
      <c r="G24" s="14"/>
      <c r="H24" s="14"/>
      <c r="I24" s="14"/>
      <c r="J24" s="14"/>
      <c r="K24" s="14"/>
      <c r="L24" s="15"/>
    </row>
    <row r="25" spans="1:12">
      <c r="A25" s="16" t="s">
        <v>89</v>
      </c>
      <c r="B25" s="17"/>
      <c r="C25" s="17"/>
      <c r="D25" s="17"/>
      <c r="E25" s="113"/>
      <c r="F25" s="17"/>
      <c r="G25" s="17"/>
      <c r="H25" s="17"/>
      <c r="I25" s="17"/>
      <c r="J25" s="17"/>
      <c r="K25" s="17"/>
      <c r="L25" s="18"/>
    </row>
    <row r="26" spans="1:12">
      <c r="A26" s="13" t="s">
        <v>90</v>
      </c>
      <c r="B26" s="14"/>
      <c r="C26" s="14"/>
      <c r="D26" s="14"/>
      <c r="E26" s="215"/>
      <c r="F26" s="14"/>
      <c r="G26" s="14"/>
      <c r="H26" s="14"/>
      <c r="I26" s="14"/>
      <c r="J26" s="14"/>
      <c r="K26" s="14"/>
      <c r="L26" s="15"/>
    </row>
    <row r="27" spans="1:12">
      <c r="A27" s="16" t="s">
        <v>91</v>
      </c>
      <c r="B27" s="17"/>
      <c r="C27" s="17"/>
      <c r="D27" s="17"/>
      <c r="E27" s="113"/>
      <c r="F27" s="17"/>
      <c r="G27" s="17"/>
      <c r="H27" s="17"/>
      <c r="I27" s="17"/>
      <c r="J27" s="17"/>
      <c r="K27" s="17"/>
      <c r="L27" s="18"/>
    </row>
    <row r="28" spans="1:12">
      <c r="A28" s="13" t="s">
        <v>92</v>
      </c>
      <c r="B28" s="14"/>
      <c r="C28" s="14"/>
      <c r="D28" s="14"/>
      <c r="E28" s="215"/>
      <c r="F28" s="14"/>
      <c r="G28" s="14"/>
      <c r="H28" s="14"/>
      <c r="I28" s="14"/>
      <c r="J28" s="14"/>
      <c r="K28" s="14"/>
      <c r="L28" s="15"/>
    </row>
    <row r="29" spans="1:12">
      <c r="A29" s="16" t="s">
        <v>93</v>
      </c>
      <c r="B29" s="17"/>
      <c r="C29" s="17"/>
      <c r="D29" s="17"/>
      <c r="E29" s="113"/>
      <c r="F29" s="17"/>
      <c r="G29" s="17"/>
      <c r="H29" s="17"/>
      <c r="I29" s="17"/>
      <c r="J29" s="17"/>
      <c r="K29" s="17"/>
      <c r="L29" s="18"/>
    </row>
    <row r="30" spans="1:12">
      <c r="A30" s="13" t="s">
        <v>94</v>
      </c>
      <c r="B30" s="14"/>
      <c r="C30" s="14"/>
      <c r="D30" s="14"/>
      <c r="E30" s="215"/>
      <c r="F30" s="14"/>
      <c r="G30" s="14"/>
      <c r="H30" s="14"/>
      <c r="I30" s="14"/>
      <c r="J30" s="14"/>
      <c r="K30" s="14"/>
      <c r="L30" s="15"/>
    </row>
    <row r="31" spans="1:12">
      <c r="A31" s="16" t="s">
        <v>95</v>
      </c>
      <c r="B31" s="17"/>
      <c r="C31" s="17"/>
      <c r="D31" s="17"/>
      <c r="E31" s="113"/>
      <c r="F31" s="17"/>
      <c r="G31" s="17"/>
      <c r="H31" s="17"/>
      <c r="I31" s="17"/>
      <c r="J31" s="17"/>
      <c r="K31" s="17"/>
      <c r="L31" s="18"/>
    </row>
    <row r="32" spans="1:12">
      <c r="A32" s="13" t="s">
        <v>96</v>
      </c>
      <c r="B32" s="14"/>
      <c r="C32" s="14"/>
      <c r="D32" s="14"/>
      <c r="E32" s="215"/>
      <c r="F32" s="14"/>
      <c r="G32" s="14"/>
      <c r="H32" s="14"/>
      <c r="I32" s="14"/>
      <c r="J32" s="14"/>
      <c r="K32" s="14"/>
      <c r="L32" s="15"/>
    </row>
    <row r="33" spans="1:12">
      <c r="A33" s="16" t="s">
        <v>97</v>
      </c>
      <c r="B33" s="17"/>
      <c r="C33" s="17"/>
      <c r="D33" s="17"/>
      <c r="E33" s="113"/>
      <c r="F33" s="17"/>
      <c r="G33" s="17"/>
      <c r="H33" s="17"/>
      <c r="I33" s="17"/>
      <c r="J33" s="17"/>
      <c r="K33" s="17"/>
      <c r="L33" s="18"/>
    </row>
    <row r="34" spans="1:12">
      <c r="A34" s="13" t="s">
        <v>98</v>
      </c>
      <c r="B34" s="14"/>
      <c r="C34" s="14"/>
      <c r="D34" s="14"/>
      <c r="E34" s="215"/>
      <c r="F34" s="14"/>
      <c r="G34" s="14"/>
      <c r="H34" s="14"/>
      <c r="I34" s="14"/>
      <c r="J34" s="14"/>
      <c r="K34" s="14"/>
      <c r="L34" s="15"/>
    </row>
    <row r="35" spans="1:12">
      <c r="A35" s="16" t="s">
        <v>99</v>
      </c>
      <c r="B35" s="17"/>
      <c r="C35" s="17"/>
      <c r="D35" s="17"/>
      <c r="E35" s="113"/>
      <c r="F35" s="17"/>
      <c r="G35" s="17"/>
      <c r="H35" s="17"/>
      <c r="I35" s="17"/>
      <c r="J35" s="17"/>
      <c r="K35" s="17"/>
      <c r="L35" s="18"/>
    </row>
    <row r="36" spans="1:12">
      <c r="A36" s="13" t="s">
        <v>100</v>
      </c>
      <c r="B36" s="14"/>
      <c r="C36" s="14"/>
      <c r="D36" s="14"/>
      <c r="E36" s="215"/>
      <c r="F36" s="14"/>
      <c r="G36" s="14"/>
      <c r="H36" s="14"/>
      <c r="I36" s="14"/>
      <c r="J36" s="14"/>
      <c r="K36" s="14"/>
      <c r="L36" s="15"/>
    </row>
    <row r="37" spans="1:12">
      <c r="A37" s="16" t="s">
        <v>101</v>
      </c>
      <c r="B37" s="17"/>
      <c r="C37" s="17"/>
      <c r="D37" s="17"/>
      <c r="E37" s="113"/>
      <c r="F37" s="17"/>
      <c r="G37" s="17"/>
      <c r="H37" s="17"/>
      <c r="I37" s="17"/>
      <c r="J37" s="17"/>
      <c r="K37" s="17"/>
      <c r="L37" s="18"/>
    </row>
    <row r="38" spans="1:12">
      <c r="A38" s="13" t="s">
        <v>102</v>
      </c>
      <c r="B38" s="14"/>
      <c r="C38" s="14"/>
      <c r="D38" s="14"/>
      <c r="E38" s="215"/>
      <c r="F38" s="14"/>
      <c r="G38" s="216"/>
      <c r="H38" s="14"/>
      <c r="I38" s="14"/>
      <c r="J38" s="14"/>
      <c r="K38" s="14"/>
      <c r="L38" s="15"/>
    </row>
    <row r="39" spans="1:12">
      <c r="A39" s="16" t="s">
        <v>103</v>
      </c>
      <c r="B39" s="17"/>
      <c r="C39" s="17"/>
      <c r="D39" s="17"/>
      <c r="E39" s="113"/>
      <c r="F39" s="17"/>
      <c r="G39" s="17"/>
      <c r="H39" s="17"/>
      <c r="I39" s="17"/>
      <c r="J39" s="17"/>
      <c r="K39" s="17"/>
      <c r="L39" s="18"/>
    </row>
    <row r="40" spans="1:12">
      <c r="A40" s="13" t="s">
        <v>209</v>
      </c>
      <c r="B40" s="14"/>
      <c r="C40" s="14"/>
      <c r="D40" s="14"/>
      <c r="E40" s="215"/>
      <c r="F40" s="14"/>
      <c r="G40" s="216"/>
      <c r="H40" s="14"/>
      <c r="I40" s="14"/>
      <c r="J40" s="14"/>
      <c r="K40" s="14"/>
      <c r="L40" s="15"/>
    </row>
    <row r="41" spans="1:12">
      <c r="A41" s="16" t="s">
        <v>104</v>
      </c>
      <c r="B41" s="17"/>
      <c r="C41" s="17"/>
      <c r="D41" s="17"/>
      <c r="E41" s="113"/>
      <c r="F41" s="17"/>
      <c r="G41" s="17"/>
      <c r="H41" s="17"/>
      <c r="I41" s="17"/>
      <c r="J41" s="17"/>
      <c r="K41" s="17"/>
      <c r="L41" s="18"/>
    </row>
    <row r="42" spans="1:12">
      <c r="A42" s="13" t="s">
        <v>105</v>
      </c>
      <c r="B42" s="14"/>
      <c r="C42" s="14"/>
      <c r="D42" s="14"/>
      <c r="E42" s="215"/>
      <c r="F42" s="14"/>
      <c r="G42" s="216"/>
      <c r="H42" s="14"/>
      <c r="I42" s="14"/>
      <c r="J42" s="14"/>
      <c r="K42" s="14"/>
      <c r="L42" s="15"/>
    </row>
    <row r="43" spans="1:12">
      <c r="A43" s="16" t="s">
        <v>106</v>
      </c>
      <c r="B43" s="17"/>
      <c r="C43" s="17"/>
      <c r="D43" s="17"/>
      <c r="E43" s="113"/>
      <c r="F43" s="17"/>
      <c r="G43" s="17"/>
      <c r="H43" s="17"/>
      <c r="I43" s="17"/>
      <c r="J43" s="17"/>
      <c r="K43" s="17"/>
      <c r="L43" s="18"/>
    </row>
    <row r="44" spans="1:12">
      <c r="A44" s="13" t="s">
        <v>107</v>
      </c>
      <c r="B44" s="14"/>
      <c r="C44" s="14"/>
      <c r="D44" s="14"/>
      <c r="E44" s="215"/>
      <c r="F44" s="14"/>
      <c r="G44" s="216"/>
      <c r="H44" s="14"/>
      <c r="I44" s="14"/>
      <c r="J44" s="14"/>
      <c r="K44" s="14"/>
      <c r="L44" s="15"/>
    </row>
    <row r="45" spans="1:12">
      <c r="A45" s="16" t="s">
        <v>108</v>
      </c>
      <c r="B45" s="17"/>
      <c r="C45" s="17"/>
      <c r="D45" s="17"/>
      <c r="E45" s="113"/>
      <c r="F45" s="17"/>
      <c r="G45" s="17"/>
      <c r="H45" s="17"/>
      <c r="I45" s="17"/>
      <c r="J45" s="17"/>
      <c r="K45" s="17"/>
      <c r="L45" s="18"/>
    </row>
    <row r="46" spans="1:12">
      <c r="A46" s="13" t="s">
        <v>109</v>
      </c>
      <c r="B46" s="14"/>
      <c r="C46" s="14"/>
      <c r="D46" s="14"/>
      <c r="E46" s="215"/>
      <c r="F46" s="14"/>
      <c r="G46" s="216"/>
      <c r="H46" s="14"/>
      <c r="I46" s="14"/>
      <c r="J46" s="14"/>
      <c r="K46" s="14"/>
      <c r="L46" s="15"/>
    </row>
    <row r="47" spans="1:12">
      <c r="A47" s="16" t="s">
        <v>110</v>
      </c>
      <c r="B47" s="17"/>
      <c r="C47" s="17"/>
      <c r="D47" s="17"/>
      <c r="E47" s="113"/>
      <c r="F47" s="17"/>
      <c r="G47" s="17"/>
      <c r="H47" s="17"/>
      <c r="I47" s="17"/>
      <c r="J47" s="17"/>
      <c r="K47" s="17"/>
      <c r="L47" s="18"/>
    </row>
    <row r="48" spans="1:12">
      <c r="A48" s="13" t="s">
        <v>111</v>
      </c>
      <c r="B48" s="14"/>
      <c r="C48" s="14"/>
      <c r="D48" s="14"/>
      <c r="E48" s="215"/>
      <c r="F48" s="14"/>
      <c r="G48" s="216"/>
      <c r="H48" s="14"/>
      <c r="I48" s="14"/>
      <c r="J48" s="14"/>
      <c r="K48" s="14"/>
      <c r="L48" s="15"/>
    </row>
    <row r="49" spans="1:12" ht="15.75" thickBot="1">
      <c r="A49" s="23" t="s">
        <v>112</v>
      </c>
      <c r="B49" s="24"/>
      <c r="C49" s="24"/>
      <c r="D49" s="24"/>
      <c r="E49" s="115"/>
      <c r="F49" s="24"/>
      <c r="G49" s="24"/>
      <c r="H49" s="24"/>
      <c r="I49" s="24"/>
      <c r="J49" s="24"/>
      <c r="K49" s="24"/>
      <c r="L49" s="25"/>
    </row>
    <row r="51" spans="1:12">
      <c r="A51" t="s">
        <v>223</v>
      </c>
    </row>
    <row r="54" spans="1:12">
      <c r="A54" t="s">
        <v>224</v>
      </c>
    </row>
  </sheetData>
  <sortState xmlns:xlrd2="http://schemas.microsoft.com/office/spreadsheetml/2017/richdata2" ref="A10:A49">
    <sortCondition ref="A10:A49"/>
  </sortState>
  <mergeCells count="18">
    <mergeCell ref="F5:F8"/>
    <mergeCell ref="K5:L6"/>
    <mergeCell ref="K7:K8"/>
    <mergeCell ref="L7:L8"/>
    <mergeCell ref="A1:L1"/>
    <mergeCell ref="A2:L2"/>
    <mergeCell ref="A3:L3"/>
    <mergeCell ref="G5:H6"/>
    <mergeCell ref="G7:G8"/>
    <mergeCell ref="H7:H8"/>
    <mergeCell ref="I5:J6"/>
    <mergeCell ref="I7:I8"/>
    <mergeCell ref="J7:J8"/>
    <mergeCell ref="A5:A8"/>
    <mergeCell ref="B5:B8"/>
    <mergeCell ref="C5:C8"/>
    <mergeCell ref="D5:D8"/>
    <mergeCell ref="E5:E8"/>
  </mergeCells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54"/>
  <sheetViews>
    <sheetView workbookViewId="0">
      <selection activeCell="C23" sqref="C23"/>
    </sheetView>
  </sheetViews>
  <sheetFormatPr defaultRowHeight="15"/>
  <cols>
    <col min="1" max="1" width="26.42578125" customWidth="1"/>
    <col min="2" max="2" width="11.85546875" customWidth="1"/>
    <col min="3" max="3" width="12.85546875" customWidth="1"/>
    <col min="4" max="4" width="11.85546875" customWidth="1"/>
    <col min="5" max="5" width="12.7109375" customWidth="1"/>
    <col min="6" max="6" width="10.5703125" customWidth="1"/>
    <col min="7" max="7" width="16.5703125" customWidth="1"/>
    <col min="8" max="8" width="15" customWidth="1"/>
    <col min="9" max="9" width="14.42578125" customWidth="1"/>
    <col min="10" max="10" width="17.7109375" customWidth="1"/>
    <col min="11" max="11" width="14.140625" customWidth="1"/>
    <col min="12" max="12" width="15.42578125" customWidth="1"/>
  </cols>
  <sheetData>
    <row r="1" spans="1:13">
      <c r="A1" s="257" t="s">
        <v>212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3">
      <c r="A2" s="257" t="s">
        <v>213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</row>
    <row r="3" spans="1:13">
      <c r="A3" s="257">
        <v>2030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43"/>
    </row>
    <row r="4" spans="1:13" ht="15.75" thickBot="1"/>
    <row r="5" spans="1:13">
      <c r="A5" s="230" t="s">
        <v>18</v>
      </c>
      <c r="B5" s="259" t="s">
        <v>225</v>
      </c>
      <c r="C5" s="259" t="s">
        <v>226</v>
      </c>
      <c r="D5" s="259" t="s">
        <v>216</v>
      </c>
      <c r="E5" s="259" t="s">
        <v>217</v>
      </c>
      <c r="F5" s="259" t="s">
        <v>218</v>
      </c>
      <c r="G5" s="259" t="s">
        <v>219</v>
      </c>
      <c r="H5" s="259"/>
      <c r="I5" s="259" t="s">
        <v>220</v>
      </c>
      <c r="J5" s="259"/>
      <c r="K5" s="259" t="s">
        <v>221</v>
      </c>
      <c r="L5" s="267"/>
    </row>
    <row r="6" spans="1:13">
      <c r="A6" s="231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8"/>
    </row>
    <row r="7" spans="1:13">
      <c r="A7" s="231"/>
      <c r="B7" s="260"/>
      <c r="C7" s="260"/>
      <c r="D7" s="260"/>
      <c r="E7" s="260"/>
      <c r="F7" s="260"/>
      <c r="G7" s="269" t="s">
        <v>69</v>
      </c>
      <c r="H7" s="269" t="s">
        <v>222</v>
      </c>
      <c r="I7" s="269" t="s">
        <v>69</v>
      </c>
      <c r="J7" s="269" t="s">
        <v>222</v>
      </c>
      <c r="K7" s="269" t="s">
        <v>69</v>
      </c>
      <c r="L7" s="270" t="s">
        <v>222</v>
      </c>
    </row>
    <row r="8" spans="1:13">
      <c r="A8" s="231"/>
      <c r="B8" s="260"/>
      <c r="C8" s="260"/>
      <c r="D8" s="260"/>
      <c r="E8" s="260"/>
      <c r="F8" s="260"/>
      <c r="G8" s="269"/>
      <c r="H8" s="269"/>
      <c r="I8" s="269"/>
      <c r="J8" s="269"/>
      <c r="K8" s="269"/>
      <c r="L8" s="270"/>
    </row>
    <row r="9" spans="1:13" s="8" customFormat="1">
      <c r="A9" s="10" t="s">
        <v>11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1:13">
      <c r="A10" s="13" t="s">
        <v>75</v>
      </c>
      <c r="B10" s="14"/>
      <c r="C10" s="14"/>
      <c r="D10" s="14"/>
      <c r="E10" s="215"/>
      <c r="F10" s="14"/>
      <c r="G10" s="217"/>
      <c r="H10" s="14"/>
      <c r="I10" s="14"/>
      <c r="J10" s="14"/>
      <c r="K10" s="14"/>
      <c r="L10" s="15"/>
    </row>
    <row r="11" spans="1:13">
      <c r="A11" s="16" t="s">
        <v>208</v>
      </c>
      <c r="B11" s="17"/>
      <c r="C11" s="17"/>
      <c r="D11" s="17"/>
      <c r="E11" s="113"/>
      <c r="F11" s="17"/>
      <c r="G11" s="17"/>
      <c r="H11" s="17"/>
      <c r="I11" s="17"/>
      <c r="J11" s="17"/>
      <c r="K11" s="17"/>
      <c r="L11" s="18"/>
    </row>
    <row r="12" spans="1:13">
      <c r="A12" s="13" t="s">
        <v>77</v>
      </c>
      <c r="B12" s="14"/>
      <c r="C12" s="14"/>
      <c r="D12" s="14"/>
      <c r="E12" s="215"/>
      <c r="F12" s="14"/>
      <c r="G12" s="216"/>
      <c r="H12" s="14"/>
      <c r="I12" s="14"/>
      <c r="J12" s="14"/>
      <c r="K12" s="14"/>
      <c r="L12" s="15"/>
    </row>
    <row r="13" spans="1:13">
      <c r="A13" s="16" t="s">
        <v>78</v>
      </c>
      <c r="B13" s="17"/>
      <c r="C13" s="17"/>
      <c r="D13" s="17"/>
      <c r="E13" s="113"/>
      <c r="F13" s="17"/>
      <c r="G13" s="17"/>
      <c r="H13" s="17"/>
      <c r="I13" s="17"/>
      <c r="J13" s="17"/>
      <c r="K13" s="17"/>
      <c r="L13" s="18"/>
    </row>
    <row r="14" spans="1:13">
      <c r="A14" s="13" t="s">
        <v>79</v>
      </c>
      <c r="B14" s="14"/>
      <c r="C14" s="14"/>
      <c r="D14" s="14"/>
      <c r="E14" s="215"/>
      <c r="F14" s="14"/>
      <c r="G14" s="216"/>
      <c r="H14" s="14"/>
      <c r="I14" s="14"/>
      <c r="J14" s="14"/>
      <c r="K14" s="14"/>
      <c r="L14" s="15"/>
    </row>
    <row r="15" spans="1:13">
      <c r="A15" s="16" t="s">
        <v>80</v>
      </c>
      <c r="B15" s="17"/>
      <c r="C15" s="17"/>
      <c r="D15" s="17"/>
      <c r="E15" s="113"/>
      <c r="F15" s="17"/>
      <c r="G15" s="17"/>
      <c r="H15" s="17"/>
      <c r="I15" s="17"/>
      <c r="J15" s="17"/>
      <c r="K15" s="17"/>
      <c r="L15" s="18"/>
    </row>
    <row r="16" spans="1:13">
      <c r="A16" s="13" t="s">
        <v>81</v>
      </c>
      <c r="B16" s="14"/>
      <c r="C16" s="14"/>
      <c r="D16" s="14"/>
      <c r="E16" s="215"/>
      <c r="F16" s="14"/>
      <c r="G16" s="216"/>
      <c r="H16" s="14"/>
      <c r="I16" s="14"/>
      <c r="J16" s="14"/>
      <c r="K16" s="14"/>
      <c r="L16" s="15"/>
    </row>
    <row r="17" spans="1:12">
      <c r="A17" s="16" t="s">
        <v>82</v>
      </c>
      <c r="B17" s="17"/>
      <c r="C17" s="17"/>
      <c r="D17" s="17"/>
      <c r="E17" s="113"/>
      <c r="F17" s="17"/>
      <c r="G17" s="17"/>
      <c r="H17" s="17"/>
      <c r="I17" s="17"/>
      <c r="J17" s="17"/>
      <c r="K17" s="17"/>
      <c r="L17" s="18"/>
    </row>
    <row r="18" spans="1:12">
      <c r="A18" s="13" t="s">
        <v>83</v>
      </c>
      <c r="B18" s="14"/>
      <c r="C18" s="14"/>
      <c r="D18" s="14"/>
      <c r="E18" s="215"/>
      <c r="F18" s="14"/>
      <c r="G18" s="216"/>
      <c r="H18" s="14"/>
      <c r="I18" s="14"/>
      <c r="J18" s="14"/>
      <c r="K18" s="14"/>
      <c r="L18" s="15"/>
    </row>
    <row r="19" spans="1:12">
      <c r="A19" s="16" t="s">
        <v>28</v>
      </c>
      <c r="B19" s="17"/>
      <c r="C19" s="17"/>
      <c r="D19" s="17"/>
      <c r="E19" s="113"/>
      <c r="F19" s="17"/>
      <c r="G19" s="17"/>
      <c r="H19" s="17"/>
      <c r="I19" s="17"/>
      <c r="J19" s="17"/>
      <c r="K19" s="17"/>
      <c r="L19" s="18"/>
    </row>
    <row r="20" spans="1:12">
      <c r="A20" s="13" t="s">
        <v>84</v>
      </c>
      <c r="B20" s="14"/>
      <c r="C20" s="14"/>
      <c r="D20" s="14"/>
      <c r="E20" s="215"/>
      <c r="F20" s="14"/>
      <c r="G20" s="216"/>
      <c r="H20" s="14"/>
      <c r="I20" s="14"/>
      <c r="J20" s="14"/>
      <c r="K20" s="14"/>
      <c r="L20" s="15"/>
    </row>
    <row r="21" spans="1:12">
      <c r="A21" s="16" t="s">
        <v>85</v>
      </c>
      <c r="B21" s="17"/>
      <c r="C21" s="17"/>
      <c r="D21" s="17"/>
      <c r="E21" s="113"/>
      <c r="F21" s="17"/>
      <c r="G21" s="17"/>
      <c r="H21" s="17"/>
      <c r="I21" s="17"/>
      <c r="J21" s="17"/>
      <c r="K21" s="17"/>
      <c r="L21" s="18"/>
    </row>
    <row r="22" spans="1:12">
      <c r="A22" s="13" t="s">
        <v>86</v>
      </c>
      <c r="B22" s="14"/>
      <c r="C22" s="14"/>
      <c r="D22" s="14"/>
      <c r="E22" s="215"/>
      <c r="F22" s="14"/>
      <c r="G22" s="216"/>
      <c r="H22" s="14"/>
      <c r="I22" s="14"/>
      <c r="J22" s="14"/>
      <c r="K22" s="14"/>
      <c r="L22" s="15"/>
    </row>
    <row r="23" spans="1:12">
      <c r="A23" s="16" t="s">
        <v>87</v>
      </c>
      <c r="B23" s="17"/>
      <c r="C23" s="17"/>
      <c r="D23" s="17"/>
      <c r="E23" s="113"/>
      <c r="F23" s="17"/>
      <c r="G23" s="17"/>
      <c r="H23" s="17"/>
      <c r="I23" s="17"/>
      <c r="J23" s="17"/>
      <c r="K23" s="17"/>
      <c r="L23" s="18"/>
    </row>
    <row r="24" spans="1:12">
      <c r="A24" s="13" t="s">
        <v>88</v>
      </c>
      <c r="B24" s="14"/>
      <c r="C24" s="14"/>
      <c r="D24" s="14"/>
      <c r="E24" s="215"/>
      <c r="F24" s="14"/>
      <c r="G24" s="216"/>
      <c r="H24" s="14"/>
      <c r="I24" s="14"/>
      <c r="J24" s="14"/>
      <c r="K24" s="14"/>
      <c r="L24" s="15"/>
    </row>
    <row r="25" spans="1:12">
      <c r="A25" s="16" t="s">
        <v>89</v>
      </c>
      <c r="B25" s="17"/>
      <c r="C25" s="17"/>
      <c r="D25" s="17"/>
      <c r="E25" s="113"/>
      <c r="F25" s="17"/>
      <c r="G25" s="17"/>
      <c r="H25" s="17"/>
      <c r="I25" s="17"/>
      <c r="J25" s="17"/>
      <c r="K25" s="17"/>
      <c r="L25" s="18"/>
    </row>
    <row r="26" spans="1:12">
      <c r="A26" s="13" t="s">
        <v>90</v>
      </c>
      <c r="B26" s="14"/>
      <c r="C26" s="14"/>
      <c r="D26" s="14"/>
      <c r="E26" s="215"/>
      <c r="F26" s="14"/>
      <c r="G26" s="216"/>
      <c r="H26" s="14"/>
      <c r="I26" s="14"/>
      <c r="J26" s="14"/>
      <c r="K26" s="14"/>
      <c r="L26" s="15"/>
    </row>
    <row r="27" spans="1:12">
      <c r="A27" s="16" t="s">
        <v>91</v>
      </c>
      <c r="B27" s="17"/>
      <c r="C27" s="17"/>
      <c r="D27" s="17"/>
      <c r="E27" s="113"/>
      <c r="F27" s="17"/>
      <c r="G27" s="17"/>
      <c r="H27" s="17"/>
      <c r="I27" s="17"/>
      <c r="J27" s="17"/>
      <c r="K27" s="17"/>
      <c r="L27" s="18"/>
    </row>
    <row r="28" spans="1:12">
      <c r="A28" s="13" t="s">
        <v>92</v>
      </c>
      <c r="B28" s="14"/>
      <c r="C28" s="14"/>
      <c r="D28" s="14"/>
      <c r="E28" s="215"/>
      <c r="F28" s="14"/>
      <c r="G28" s="216"/>
      <c r="H28" s="14"/>
      <c r="I28" s="14"/>
      <c r="J28" s="14"/>
      <c r="K28" s="14"/>
      <c r="L28" s="15"/>
    </row>
    <row r="29" spans="1:12">
      <c r="A29" s="16" t="s">
        <v>93</v>
      </c>
      <c r="B29" s="17"/>
      <c r="C29" s="17"/>
      <c r="D29" s="17"/>
      <c r="E29" s="113"/>
      <c r="F29" s="17"/>
      <c r="G29" s="17"/>
      <c r="H29" s="17"/>
      <c r="I29" s="17"/>
      <c r="J29" s="17"/>
      <c r="K29" s="17"/>
      <c r="L29" s="18"/>
    </row>
    <row r="30" spans="1:12">
      <c r="A30" s="13" t="s">
        <v>94</v>
      </c>
      <c r="B30" s="14"/>
      <c r="C30" s="14"/>
      <c r="D30" s="14"/>
      <c r="E30" s="215"/>
      <c r="F30" s="14"/>
      <c r="G30" s="216"/>
      <c r="H30" s="14"/>
      <c r="I30" s="14"/>
      <c r="J30" s="14"/>
      <c r="K30" s="14"/>
      <c r="L30" s="15"/>
    </row>
    <row r="31" spans="1:12">
      <c r="A31" s="16" t="s">
        <v>95</v>
      </c>
      <c r="B31" s="17"/>
      <c r="C31" s="17"/>
      <c r="D31" s="17"/>
      <c r="E31" s="113"/>
      <c r="F31" s="17"/>
      <c r="G31" s="17"/>
      <c r="H31" s="17"/>
      <c r="I31" s="17"/>
      <c r="J31" s="17"/>
      <c r="K31" s="17"/>
      <c r="L31" s="18"/>
    </row>
    <row r="32" spans="1:12">
      <c r="A32" s="13" t="s">
        <v>96</v>
      </c>
      <c r="B32" s="14"/>
      <c r="C32" s="14"/>
      <c r="D32" s="14"/>
      <c r="E32" s="215"/>
      <c r="F32" s="14"/>
      <c r="G32" s="216"/>
      <c r="H32" s="14"/>
      <c r="I32" s="14"/>
      <c r="J32" s="14"/>
      <c r="K32" s="14"/>
      <c r="L32" s="15"/>
    </row>
    <row r="33" spans="1:12">
      <c r="A33" s="16" t="s">
        <v>97</v>
      </c>
      <c r="B33" s="17"/>
      <c r="C33" s="17"/>
      <c r="D33" s="17"/>
      <c r="E33" s="113"/>
      <c r="F33" s="17"/>
      <c r="G33" s="17"/>
      <c r="H33" s="17"/>
      <c r="I33" s="17"/>
      <c r="J33" s="17"/>
      <c r="K33" s="17"/>
      <c r="L33" s="18"/>
    </row>
    <row r="34" spans="1:12">
      <c r="A34" s="13" t="s">
        <v>98</v>
      </c>
      <c r="B34" s="14"/>
      <c r="C34" s="14"/>
      <c r="D34" s="14"/>
      <c r="E34" s="215"/>
      <c r="F34" s="14"/>
      <c r="G34" s="216"/>
      <c r="H34" s="14"/>
      <c r="I34" s="14"/>
      <c r="J34" s="14"/>
      <c r="K34" s="14"/>
      <c r="L34" s="15"/>
    </row>
    <row r="35" spans="1:12">
      <c r="A35" s="16" t="s">
        <v>99</v>
      </c>
      <c r="B35" s="17"/>
      <c r="C35" s="17"/>
      <c r="D35" s="17"/>
      <c r="E35" s="113"/>
      <c r="F35" s="17"/>
      <c r="G35" s="17"/>
      <c r="H35" s="17"/>
      <c r="I35" s="17"/>
      <c r="J35" s="17"/>
      <c r="K35" s="17"/>
      <c r="L35" s="18"/>
    </row>
    <row r="36" spans="1:12">
      <c r="A36" s="13" t="s">
        <v>100</v>
      </c>
      <c r="B36" s="14"/>
      <c r="C36" s="14"/>
      <c r="D36" s="14"/>
      <c r="E36" s="215"/>
      <c r="F36" s="14"/>
      <c r="G36" s="216"/>
      <c r="H36" s="14"/>
      <c r="I36" s="14"/>
      <c r="J36" s="14"/>
      <c r="K36" s="14"/>
      <c r="L36" s="15"/>
    </row>
    <row r="37" spans="1:12">
      <c r="A37" s="16" t="s">
        <v>101</v>
      </c>
      <c r="B37" s="17"/>
      <c r="C37" s="17"/>
      <c r="D37" s="17"/>
      <c r="E37" s="113"/>
      <c r="F37" s="17"/>
      <c r="G37" s="17"/>
      <c r="H37" s="17"/>
      <c r="I37" s="17"/>
      <c r="J37" s="17"/>
      <c r="K37" s="17"/>
      <c r="L37" s="18"/>
    </row>
    <row r="38" spans="1:12">
      <c r="A38" s="13" t="s">
        <v>102</v>
      </c>
      <c r="B38" s="14"/>
      <c r="C38" s="14"/>
      <c r="D38" s="14"/>
      <c r="E38" s="215"/>
      <c r="F38" s="14"/>
      <c r="G38" s="216"/>
      <c r="H38" s="14"/>
      <c r="I38" s="14"/>
      <c r="J38" s="14"/>
      <c r="K38" s="14"/>
      <c r="L38" s="15"/>
    </row>
    <row r="39" spans="1:12">
      <c r="A39" s="16" t="s">
        <v>103</v>
      </c>
      <c r="B39" s="17"/>
      <c r="C39" s="17"/>
      <c r="D39" s="17"/>
      <c r="E39" s="113"/>
      <c r="F39" s="17"/>
      <c r="G39" s="17"/>
      <c r="H39" s="17"/>
      <c r="I39" s="17"/>
      <c r="J39" s="17"/>
      <c r="K39" s="17"/>
      <c r="L39" s="18"/>
    </row>
    <row r="40" spans="1:12">
      <c r="A40" s="13" t="s">
        <v>209</v>
      </c>
      <c r="B40" s="14"/>
      <c r="C40" s="14"/>
      <c r="D40" s="14"/>
      <c r="E40" s="215"/>
      <c r="F40" s="14"/>
      <c r="G40" s="216"/>
      <c r="H40" s="14"/>
      <c r="I40" s="14"/>
      <c r="J40" s="14"/>
      <c r="K40" s="14"/>
      <c r="L40" s="15"/>
    </row>
    <row r="41" spans="1:12">
      <c r="A41" s="16" t="s">
        <v>104</v>
      </c>
      <c r="B41" s="17"/>
      <c r="C41" s="17"/>
      <c r="D41" s="17"/>
      <c r="E41" s="113"/>
      <c r="F41" s="17"/>
      <c r="G41" s="17"/>
      <c r="H41" s="17"/>
      <c r="I41" s="17"/>
      <c r="J41" s="17"/>
      <c r="K41" s="17"/>
      <c r="L41" s="18"/>
    </row>
    <row r="42" spans="1:12">
      <c r="A42" s="13" t="s">
        <v>105</v>
      </c>
      <c r="B42" s="14"/>
      <c r="C42" s="14"/>
      <c r="D42" s="14"/>
      <c r="E42" s="215"/>
      <c r="F42" s="14"/>
      <c r="G42" s="216"/>
      <c r="H42" s="14"/>
      <c r="I42" s="14"/>
      <c r="J42" s="14"/>
      <c r="K42" s="14"/>
      <c r="L42" s="15"/>
    </row>
    <row r="43" spans="1:12">
      <c r="A43" s="16" t="s">
        <v>106</v>
      </c>
      <c r="B43" s="17"/>
      <c r="C43" s="17"/>
      <c r="D43" s="17"/>
      <c r="E43" s="113"/>
      <c r="F43" s="17"/>
      <c r="G43" s="17"/>
      <c r="H43" s="17"/>
      <c r="I43" s="17"/>
      <c r="J43" s="17"/>
      <c r="K43" s="17"/>
      <c r="L43" s="18"/>
    </row>
    <row r="44" spans="1:12">
      <c r="A44" s="13" t="s">
        <v>107</v>
      </c>
      <c r="B44" s="14"/>
      <c r="C44" s="14"/>
      <c r="D44" s="14"/>
      <c r="E44" s="215"/>
      <c r="F44" s="14"/>
      <c r="G44" s="216"/>
      <c r="H44" s="14"/>
      <c r="I44" s="14"/>
      <c r="J44" s="14"/>
      <c r="K44" s="14"/>
      <c r="L44" s="15"/>
    </row>
    <row r="45" spans="1:12">
      <c r="A45" s="16" t="s">
        <v>108</v>
      </c>
      <c r="B45" s="17"/>
      <c r="C45" s="17"/>
      <c r="D45" s="17"/>
      <c r="E45" s="113"/>
      <c r="F45" s="17"/>
      <c r="G45" s="17"/>
      <c r="H45" s="17"/>
      <c r="I45" s="17"/>
      <c r="J45" s="17"/>
      <c r="K45" s="17"/>
      <c r="L45" s="18"/>
    </row>
    <row r="46" spans="1:12">
      <c r="A46" s="13" t="s">
        <v>109</v>
      </c>
      <c r="B46" s="14"/>
      <c r="C46" s="14"/>
      <c r="D46" s="14"/>
      <c r="E46" s="215"/>
      <c r="F46" s="14"/>
      <c r="G46" s="216"/>
      <c r="H46" s="14"/>
      <c r="I46" s="14"/>
      <c r="J46" s="14"/>
      <c r="K46" s="14"/>
      <c r="L46" s="15"/>
    </row>
    <row r="47" spans="1:12">
      <c r="A47" s="16" t="s">
        <v>110</v>
      </c>
      <c r="B47" s="17"/>
      <c r="C47" s="17"/>
      <c r="D47" s="17"/>
      <c r="E47" s="113"/>
      <c r="F47" s="17"/>
      <c r="G47" s="17"/>
      <c r="H47" s="17"/>
      <c r="I47" s="17"/>
      <c r="J47" s="17"/>
      <c r="K47" s="17"/>
      <c r="L47" s="18"/>
    </row>
    <row r="48" spans="1:12">
      <c r="A48" s="13" t="s">
        <v>111</v>
      </c>
      <c r="B48" s="14"/>
      <c r="C48" s="14"/>
      <c r="D48" s="14"/>
      <c r="E48" s="215"/>
      <c r="F48" s="14"/>
      <c r="G48" s="216"/>
      <c r="H48" s="14"/>
      <c r="I48" s="14"/>
      <c r="J48" s="14"/>
      <c r="K48" s="14"/>
      <c r="L48" s="15"/>
    </row>
    <row r="49" spans="1:12" ht="15.75" thickBot="1">
      <c r="A49" s="23" t="s">
        <v>112</v>
      </c>
      <c r="B49" s="24"/>
      <c r="C49" s="24"/>
      <c r="D49" s="24"/>
      <c r="E49" s="115"/>
      <c r="F49" s="24"/>
      <c r="G49" s="24"/>
      <c r="H49" s="24"/>
      <c r="I49" s="24"/>
      <c r="J49" s="24"/>
      <c r="K49" s="24"/>
      <c r="L49" s="25"/>
    </row>
    <row r="51" spans="1:12">
      <c r="A51" t="s">
        <v>223</v>
      </c>
    </row>
    <row r="54" spans="1:12">
      <c r="A54" t="s">
        <v>224</v>
      </c>
    </row>
  </sheetData>
  <sortState xmlns:xlrd2="http://schemas.microsoft.com/office/spreadsheetml/2017/richdata2" ref="A10:A49">
    <sortCondition ref="A10:A49"/>
  </sortState>
  <mergeCells count="18">
    <mergeCell ref="A1:L1"/>
    <mergeCell ref="A2:L2"/>
    <mergeCell ref="A3:L3"/>
    <mergeCell ref="G5:H6"/>
    <mergeCell ref="I5:J6"/>
    <mergeCell ref="K5:L6"/>
    <mergeCell ref="L7:L8"/>
    <mergeCell ref="A5:A8"/>
    <mergeCell ref="B5:B8"/>
    <mergeCell ref="C5:C8"/>
    <mergeCell ref="D5:D8"/>
    <mergeCell ref="E5:E8"/>
    <mergeCell ref="F5:F8"/>
    <mergeCell ref="G7:G8"/>
    <mergeCell ref="H7:H8"/>
    <mergeCell ref="I7:I8"/>
    <mergeCell ref="J7:J8"/>
    <mergeCell ref="K7:K8"/>
  </mergeCells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53"/>
  <sheetViews>
    <sheetView workbookViewId="0">
      <selection activeCell="F8" sqref="F8:G48"/>
    </sheetView>
  </sheetViews>
  <sheetFormatPr defaultRowHeight="15"/>
  <cols>
    <col min="1" max="1" width="24.7109375" customWidth="1"/>
    <col min="2" max="2" width="16.5703125" customWidth="1"/>
    <col min="3" max="3" width="14.7109375" customWidth="1"/>
    <col min="4" max="4" width="15.28515625" customWidth="1"/>
    <col min="5" max="5" width="14.42578125" customWidth="1"/>
    <col min="6" max="6" width="13.7109375" customWidth="1"/>
    <col min="7" max="7" width="13.85546875" customWidth="1"/>
    <col min="8" max="8" width="18.140625" customWidth="1"/>
    <col min="9" max="9" width="15.140625" customWidth="1"/>
    <col min="10" max="10" width="17.7109375" customWidth="1"/>
    <col min="11" max="11" width="14.42578125" customWidth="1"/>
    <col min="12" max="12" width="15.85546875" customWidth="1"/>
    <col min="13" max="13" width="14.7109375" customWidth="1"/>
  </cols>
  <sheetData>
    <row r="1" spans="1:13">
      <c r="A1" s="257" t="s">
        <v>212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3">
      <c r="A2" s="257" t="s">
        <v>213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42"/>
    </row>
    <row r="3" spans="1:13" ht="15.75" thickBot="1">
      <c r="A3" s="257">
        <v>2040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</row>
    <row r="4" spans="1:13" ht="15" customHeight="1">
      <c r="A4" s="230" t="s">
        <v>18</v>
      </c>
      <c r="B4" s="259" t="s">
        <v>227</v>
      </c>
      <c r="C4" s="259" t="s">
        <v>228</v>
      </c>
      <c r="D4" s="259" t="s">
        <v>216</v>
      </c>
      <c r="E4" s="259" t="s">
        <v>217</v>
      </c>
      <c r="F4" s="259" t="s">
        <v>218</v>
      </c>
      <c r="G4" s="262" t="s">
        <v>219</v>
      </c>
      <c r="H4" s="262"/>
      <c r="I4" s="259" t="s">
        <v>220</v>
      </c>
      <c r="J4" s="259"/>
      <c r="K4" s="259" t="s">
        <v>221</v>
      </c>
      <c r="L4" s="267"/>
      <c r="M4" s="76"/>
    </row>
    <row r="5" spans="1:13" ht="15" customHeight="1">
      <c r="A5" s="231"/>
      <c r="B5" s="260"/>
      <c r="C5" s="260"/>
      <c r="D5" s="260"/>
      <c r="E5" s="260"/>
      <c r="F5" s="260"/>
      <c r="G5" s="263"/>
      <c r="H5" s="263"/>
      <c r="I5" s="260"/>
      <c r="J5" s="260"/>
      <c r="K5" s="260"/>
      <c r="L5" s="268"/>
      <c r="M5" s="76"/>
    </row>
    <row r="6" spans="1:13" ht="30" customHeight="1">
      <c r="A6" s="231"/>
      <c r="B6" s="260"/>
      <c r="C6" s="260"/>
      <c r="D6" s="260"/>
      <c r="E6" s="260"/>
      <c r="F6" s="260"/>
      <c r="G6" s="269" t="s">
        <v>69</v>
      </c>
      <c r="H6" s="269" t="s">
        <v>222</v>
      </c>
      <c r="I6" s="269" t="s">
        <v>69</v>
      </c>
      <c r="J6" s="269" t="s">
        <v>222</v>
      </c>
      <c r="K6" s="269" t="s">
        <v>69</v>
      </c>
      <c r="L6" s="270" t="s">
        <v>222</v>
      </c>
      <c r="M6" s="67"/>
    </row>
    <row r="7" spans="1:13">
      <c r="A7" s="231"/>
      <c r="B7" s="260"/>
      <c r="C7" s="260"/>
      <c r="D7" s="260"/>
      <c r="E7" s="260"/>
      <c r="F7" s="260"/>
      <c r="G7" s="269"/>
      <c r="H7" s="269"/>
      <c r="I7" s="269"/>
      <c r="J7" s="269"/>
      <c r="K7" s="269"/>
      <c r="L7" s="270"/>
      <c r="M7" s="67"/>
    </row>
    <row r="8" spans="1:13" s="8" customFormat="1">
      <c r="A8" s="10" t="s">
        <v>11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2"/>
    </row>
    <row r="9" spans="1:13">
      <c r="A9" s="13" t="s">
        <v>75</v>
      </c>
      <c r="B9" s="14"/>
      <c r="C9" s="14"/>
      <c r="D9" s="14"/>
      <c r="E9" s="215"/>
      <c r="F9" s="14"/>
      <c r="G9" s="14"/>
      <c r="H9" s="14"/>
      <c r="I9" s="14"/>
      <c r="J9" s="14"/>
      <c r="K9" s="14"/>
      <c r="L9" s="15"/>
    </row>
    <row r="10" spans="1:13">
      <c r="A10" s="16" t="s">
        <v>208</v>
      </c>
      <c r="B10" s="17"/>
      <c r="C10" s="17"/>
      <c r="D10" s="17"/>
      <c r="E10" s="113"/>
      <c r="F10" s="17"/>
      <c r="G10" s="17"/>
      <c r="H10" s="17"/>
      <c r="I10" s="17"/>
      <c r="J10" s="17"/>
      <c r="K10" s="17"/>
      <c r="L10" s="18"/>
    </row>
    <row r="11" spans="1:13">
      <c r="A11" s="13" t="s">
        <v>77</v>
      </c>
      <c r="B11" s="14"/>
      <c r="C11" s="14"/>
      <c r="D11" s="14"/>
      <c r="E11" s="215"/>
      <c r="F11" s="14"/>
      <c r="G11" s="14"/>
      <c r="H11" s="14"/>
      <c r="I11" s="14"/>
      <c r="J11" s="14"/>
      <c r="K11" s="14"/>
      <c r="L11" s="15"/>
    </row>
    <row r="12" spans="1:13">
      <c r="A12" s="16" t="s">
        <v>78</v>
      </c>
      <c r="B12" s="17"/>
      <c r="C12" s="17"/>
      <c r="D12" s="17"/>
      <c r="E12" s="113"/>
      <c r="F12" s="17"/>
      <c r="G12" s="17"/>
      <c r="H12" s="17"/>
      <c r="I12" s="17"/>
      <c r="J12" s="17"/>
      <c r="K12" s="17"/>
      <c r="L12" s="18"/>
    </row>
    <row r="13" spans="1:13">
      <c r="A13" s="13" t="s">
        <v>79</v>
      </c>
      <c r="B13" s="14"/>
      <c r="C13" s="14"/>
      <c r="D13" s="14"/>
      <c r="E13" s="215"/>
      <c r="F13" s="14"/>
      <c r="G13" s="14"/>
      <c r="H13" s="14"/>
      <c r="I13" s="14"/>
      <c r="J13" s="14"/>
      <c r="K13" s="14"/>
      <c r="L13" s="15"/>
    </row>
    <row r="14" spans="1:13">
      <c r="A14" s="16" t="s">
        <v>80</v>
      </c>
      <c r="B14" s="17"/>
      <c r="C14" s="17"/>
      <c r="D14" s="17"/>
      <c r="E14" s="113"/>
      <c r="F14" s="17"/>
      <c r="G14" s="17"/>
      <c r="H14" s="17"/>
      <c r="I14" s="17"/>
      <c r="J14" s="17"/>
      <c r="K14" s="17"/>
      <c r="L14" s="18"/>
    </row>
    <row r="15" spans="1:13">
      <c r="A15" s="13" t="s">
        <v>81</v>
      </c>
      <c r="B15" s="14"/>
      <c r="C15" s="14"/>
      <c r="D15" s="14"/>
      <c r="E15" s="215"/>
      <c r="F15" s="14"/>
      <c r="G15" s="14"/>
      <c r="H15" s="14"/>
      <c r="I15" s="14"/>
      <c r="J15" s="14"/>
      <c r="K15" s="14"/>
      <c r="L15" s="15"/>
    </row>
    <row r="16" spans="1:13">
      <c r="A16" s="16" t="s">
        <v>82</v>
      </c>
      <c r="B16" s="17"/>
      <c r="C16" s="17"/>
      <c r="D16" s="17"/>
      <c r="E16" s="113"/>
      <c r="F16" s="17"/>
      <c r="G16" s="17"/>
      <c r="H16" s="17"/>
      <c r="I16" s="17"/>
      <c r="J16" s="17"/>
      <c r="K16" s="17"/>
      <c r="L16" s="18"/>
    </row>
    <row r="17" spans="1:12">
      <c r="A17" s="13" t="s">
        <v>83</v>
      </c>
      <c r="B17" s="14"/>
      <c r="C17" s="14"/>
      <c r="D17" s="14"/>
      <c r="E17" s="215"/>
      <c r="F17" s="14"/>
      <c r="G17" s="14"/>
      <c r="H17" s="14"/>
      <c r="I17" s="14"/>
      <c r="J17" s="14"/>
      <c r="K17" s="14"/>
      <c r="L17" s="15"/>
    </row>
    <row r="18" spans="1:12">
      <c r="A18" s="16" t="s">
        <v>28</v>
      </c>
      <c r="B18" s="17"/>
      <c r="C18" s="17"/>
      <c r="D18" s="17"/>
      <c r="E18" s="113"/>
      <c r="F18" s="17"/>
      <c r="G18" s="17"/>
      <c r="H18" s="17"/>
      <c r="I18" s="17"/>
      <c r="J18" s="17"/>
      <c r="K18" s="17"/>
      <c r="L18" s="18"/>
    </row>
    <row r="19" spans="1:12">
      <c r="A19" s="13" t="s">
        <v>84</v>
      </c>
      <c r="B19" s="14"/>
      <c r="C19" s="14"/>
      <c r="D19" s="14"/>
      <c r="E19" s="215"/>
      <c r="F19" s="14"/>
      <c r="G19" s="14"/>
      <c r="H19" s="14"/>
      <c r="I19" s="14"/>
      <c r="J19" s="14"/>
      <c r="K19" s="14"/>
      <c r="L19" s="15"/>
    </row>
    <row r="20" spans="1:12">
      <c r="A20" s="16" t="s">
        <v>85</v>
      </c>
      <c r="B20" s="17"/>
      <c r="C20" s="17"/>
      <c r="D20" s="17"/>
      <c r="E20" s="113"/>
      <c r="F20" s="17"/>
      <c r="G20" s="17"/>
      <c r="H20" s="17"/>
      <c r="I20" s="17"/>
      <c r="J20" s="17"/>
      <c r="K20" s="17"/>
      <c r="L20" s="18"/>
    </row>
    <row r="21" spans="1:12">
      <c r="A21" s="13" t="s">
        <v>86</v>
      </c>
      <c r="B21" s="14"/>
      <c r="C21" s="14"/>
      <c r="D21" s="14"/>
      <c r="E21" s="215"/>
      <c r="F21" s="14"/>
      <c r="G21" s="14"/>
      <c r="H21" s="14"/>
      <c r="I21" s="14"/>
      <c r="J21" s="14"/>
      <c r="K21" s="14"/>
      <c r="L21" s="15"/>
    </row>
    <row r="22" spans="1:12">
      <c r="A22" s="16" t="s">
        <v>87</v>
      </c>
      <c r="B22" s="17"/>
      <c r="C22" s="17"/>
      <c r="D22" s="17"/>
      <c r="E22" s="113"/>
      <c r="F22" s="17"/>
      <c r="G22" s="17"/>
      <c r="H22" s="17"/>
      <c r="I22" s="17"/>
      <c r="J22" s="17"/>
      <c r="K22" s="17"/>
      <c r="L22" s="18"/>
    </row>
    <row r="23" spans="1:12">
      <c r="A23" s="13" t="s">
        <v>88</v>
      </c>
      <c r="B23" s="14"/>
      <c r="C23" s="14"/>
      <c r="D23" s="14"/>
      <c r="E23" s="215"/>
      <c r="F23" s="14"/>
      <c r="G23" s="14"/>
      <c r="H23" s="14"/>
      <c r="I23" s="14"/>
      <c r="J23" s="14"/>
      <c r="K23" s="14"/>
      <c r="L23" s="15"/>
    </row>
    <row r="24" spans="1:12">
      <c r="A24" s="16" t="s">
        <v>89</v>
      </c>
      <c r="B24" s="17"/>
      <c r="C24" s="17"/>
      <c r="D24" s="17"/>
      <c r="E24" s="113"/>
      <c r="F24" s="17"/>
      <c r="G24" s="17"/>
      <c r="H24" s="17"/>
      <c r="I24" s="17"/>
      <c r="J24" s="17"/>
      <c r="K24" s="17"/>
      <c r="L24" s="18"/>
    </row>
    <row r="25" spans="1:12">
      <c r="A25" s="13" t="s">
        <v>90</v>
      </c>
      <c r="B25" s="14"/>
      <c r="C25" s="14"/>
      <c r="D25" s="14"/>
      <c r="E25" s="215"/>
      <c r="F25" s="14"/>
      <c r="G25" s="14"/>
      <c r="H25" s="14"/>
      <c r="I25" s="14"/>
      <c r="J25" s="14"/>
      <c r="K25" s="14"/>
      <c r="L25" s="15"/>
    </row>
    <row r="26" spans="1:12">
      <c r="A26" s="16" t="s">
        <v>91</v>
      </c>
      <c r="B26" s="17"/>
      <c r="C26" s="17"/>
      <c r="D26" s="17"/>
      <c r="E26" s="113"/>
      <c r="F26" s="17"/>
      <c r="G26" s="17"/>
      <c r="H26" s="17"/>
      <c r="I26" s="17"/>
      <c r="J26" s="17"/>
      <c r="K26" s="17"/>
      <c r="L26" s="18"/>
    </row>
    <row r="27" spans="1:12">
      <c r="A27" s="13" t="s">
        <v>92</v>
      </c>
      <c r="B27" s="14"/>
      <c r="C27" s="14"/>
      <c r="D27" s="14"/>
      <c r="E27" s="215"/>
      <c r="F27" s="14"/>
      <c r="G27" s="14"/>
      <c r="H27" s="14"/>
      <c r="I27" s="14"/>
      <c r="J27" s="14"/>
      <c r="K27" s="14"/>
      <c r="L27" s="15"/>
    </row>
    <row r="28" spans="1:12">
      <c r="A28" s="16" t="s">
        <v>93</v>
      </c>
      <c r="B28" s="17"/>
      <c r="C28" s="17"/>
      <c r="D28" s="17"/>
      <c r="E28" s="113"/>
      <c r="F28" s="17"/>
      <c r="G28" s="17"/>
      <c r="H28" s="17"/>
      <c r="I28" s="17"/>
      <c r="J28" s="17"/>
      <c r="K28" s="17"/>
      <c r="L28" s="18"/>
    </row>
    <row r="29" spans="1:12">
      <c r="A29" s="13" t="s">
        <v>94</v>
      </c>
      <c r="B29" s="14"/>
      <c r="C29" s="14"/>
      <c r="D29" s="14"/>
      <c r="E29" s="215"/>
      <c r="F29" s="14"/>
      <c r="G29" s="14"/>
      <c r="H29" s="14"/>
      <c r="I29" s="14"/>
      <c r="J29" s="14"/>
      <c r="K29" s="14"/>
      <c r="L29" s="15"/>
    </row>
    <row r="30" spans="1:12">
      <c r="A30" s="16" t="s">
        <v>95</v>
      </c>
      <c r="B30" s="17"/>
      <c r="C30" s="17"/>
      <c r="D30" s="17"/>
      <c r="E30" s="113"/>
      <c r="F30" s="17"/>
      <c r="G30" s="17"/>
      <c r="H30" s="17"/>
      <c r="I30" s="17"/>
      <c r="J30" s="17"/>
      <c r="K30" s="17"/>
      <c r="L30" s="18"/>
    </row>
    <row r="31" spans="1:12">
      <c r="A31" s="13" t="s">
        <v>96</v>
      </c>
      <c r="B31" s="14"/>
      <c r="C31" s="14"/>
      <c r="D31" s="14"/>
      <c r="E31" s="215"/>
      <c r="F31" s="14"/>
      <c r="G31" s="14"/>
      <c r="H31" s="14"/>
      <c r="I31" s="14"/>
      <c r="J31" s="14"/>
      <c r="K31" s="14"/>
      <c r="L31" s="15"/>
    </row>
    <row r="32" spans="1:12">
      <c r="A32" s="16" t="s">
        <v>97</v>
      </c>
      <c r="B32" s="17"/>
      <c r="C32" s="17"/>
      <c r="D32" s="17"/>
      <c r="E32" s="113"/>
      <c r="F32" s="17"/>
      <c r="G32" s="17"/>
      <c r="H32" s="17"/>
      <c r="I32" s="17"/>
      <c r="J32" s="17"/>
      <c r="K32" s="17"/>
      <c r="L32" s="18"/>
    </row>
    <row r="33" spans="1:12">
      <c r="A33" s="13" t="s">
        <v>98</v>
      </c>
      <c r="B33" s="14"/>
      <c r="C33" s="14"/>
      <c r="D33" s="14"/>
      <c r="E33" s="215"/>
      <c r="F33" s="14"/>
      <c r="G33" s="14"/>
      <c r="H33" s="14"/>
      <c r="I33" s="14"/>
      <c r="J33" s="14"/>
      <c r="K33" s="14"/>
      <c r="L33" s="15"/>
    </row>
    <row r="34" spans="1:12">
      <c r="A34" s="16" t="s">
        <v>99</v>
      </c>
      <c r="B34" s="17"/>
      <c r="C34" s="17"/>
      <c r="D34" s="17"/>
      <c r="E34" s="113"/>
      <c r="F34" s="17"/>
      <c r="G34" s="17"/>
      <c r="H34" s="17"/>
      <c r="I34" s="17"/>
      <c r="J34" s="17"/>
      <c r="K34" s="17"/>
      <c r="L34" s="18"/>
    </row>
    <row r="35" spans="1:12">
      <c r="A35" s="13" t="s">
        <v>100</v>
      </c>
      <c r="B35" s="14"/>
      <c r="C35" s="14"/>
      <c r="D35" s="14"/>
      <c r="E35" s="215"/>
      <c r="F35" s="14"/>
      <c r="G35" s="14"/>
      <c r="H35" s="14"/>
      <c r="I35" s="14"/>
      <c r="J35" s="14"/>
      <c r="K35" s="14"/>
      <c r="L35" s="15"/>
    </row>
    <row r="36" spans="1:12">
      <c r="A36" s="16" t="s">
        <v>101</v>
      </c>
      <c r="B36" s="17"/>
      <c r="C36" s="17"/>
      <c r="D36" s="17"/>
      <c r="E36" s="113"/>
      <c r="F36" s="17"/>
      <c r="G36" s="17"/>
      <c r="H36" s="17"/>
      <c r="I36" s="17"/>
      <c r="J36" s="17"/>
      <c r="K36" s="17"/>
      <c r="L36" s="18"/>
    </row>
    <row r="37" spans="1:12">
      <c r="A37" s="13" t="s">
        <v>102</v>
      </c>
      <c r="B37" s="14"/>
      <c r="C37" s="14"/>
      <c r="D37" s="14"/>
      <c r="E37" s="215"/>
      <c r="F37" s="14"/>
      <c r="G37" s="14"/>
      <c r="H37" s="14"/>
      <c r="I37" s="14"/>
      <c r="J37" s="14"/>
      <c r="K37" s="14"/>
      <c r="L37" s="15"/>
    </row>
    <row r="38" spans="1:12">
      <c r="A38" s="16" t="s">
        <v>103</v>
      </c>
      <c r="B38" s="17"/>
      <c r="C38" s="17"/>
      <c r="D38" s="17"/>
      <c r="E38" s="113"/>
      <c r="F38" s="17"/>
      <c r="G38" s="17"/>
      <c r="H38" s="17"/>
      <c r="I38" s="17"/>
      <c r="J38" s="17"/>
      <c r="K38" s="17"/>
      <c r="L38" s="18"/>
    </row>
    <row r="39" spans="1:12">
      <c r="A39" s="13" t="s">
        <v>209</v>
      </c>
      <c r="B39" s="14"/>
      <c r="C39" s="14"/>
      <c r="D39" s="14"/>
      <c r="E39" s="215"/>
      <c r="F39" s="14"/>
      <c r="G39" s="14"/>
      <c r="H39" s="14"/>
      <c r="I39" s="14"/>
      <c r="J39" s="14"/>
      <c r="K39" s="14"/>
      <c r="L39" s="15"/>
    </row>
    <row r="40" spans="1:12">
      <c r="A40" s="16" t="s">
        <v>104</v>
      </c>
      <c r="B40" s="17"/>
      <c r="C40" s="17"/>
      <c r="D40" s="17"/>
      <c r="E40" s="113"/>
      <c r="F40" s="17"/>
      <c r="G40" s="17"/>
      <c r="H40" s="17"/>
      <c r="I40" s="17"/>
      <c r="J40" s="17"/>
      <c r="K40" s="17"/>
      <c r="L40" s="18"/>
    </row>
    <row r="41" spans="1:12">
      <c r="A41" s="13" t="s">
        <v>105</v>
      </c>
      <c r="B41" s="14"/>
      <c r="C41" s="14"/>
      <c r="D41" s="14"/>
      <c r="E41" s="215"/>
      <c r="F41" s="14"/>
      <c r="G41" s="14"/>
      <c r="H41" s="14"/>
      <c r="I41" s="14"/>
      <c r="J41" s="14"/>
      <c r="K41" s="14"/>
      <c r="L41" s="15"/>
    </row>
    <row r="42" spans="1:12">
      <c r="A42" s="16" t="s">
        <v>106</v>
      </c>
      <c r="B42" s="17"/>
      <c r="C42" s="17"/>
      <c r="D42" s="17"/>
      <c r="E42" s="113"/>
      <c r="F42" s="17"/>
      <c r="G42" s="17"/>
      <c r="H42" s="17"/>
      <c r="I42" s="17"/>
      <c r="J42" s="17"/>
      <c r="K42" s="17"/>
      <c r="L42" s="18"/>
    </row>
    <row r="43" spans="1:12">
      <c r="A43" s="13" t="s">
        <v>107</v>
      </c>
      <c r="B43" s="14"/>
      <c r="C43" s="14"/>
      <c r="D43" s="14"/>
      <c r="E43" s="215"/>
      <c r="F43" s="14"/>
      <c r="G43" s="14"/>
      <c r="H43" s="14"/>
      <c r="I43" s="14"/>
      <c r="J43" s="14"/>
      <c r="K43" s="14"/>
      <c r="L43" s="15"/>
    </row>
    <row r="44" spans="1:12">
      <c r="A44" s="16" t="s">
        <v>108</v>
      </c>
      <c r="B44" s="17"/>
      <c r="C44" s="17"/>
      <c r="D44" s="17"/>
      <c r="E44" s="113"/>
      <c r="F44" s="17"/>
      <c r="G44" s="17"/>
      <c r="H44" s="17"/>
      <c r="I44" s="17"/>
      <c r="J44" s="17"/>
      <c r="K44" s="17"/>
      <c r="L44" s="18"/>
    </row>
    <row r="45" spans="1:12">
      <c r="A45" s="13" t="s">
        <v>109</v>
      </c>
      <c r="B45" s="14"/>
      <c r="C45" s="14"/>
      <c r="D45" s="14"/>
      <c r="E45" s="215"/>
      <c r="F45" s="14"/>
      <c r="G45" s="14"/>
      <c r="H45" s="14"/>
      <c r="I45" s="14"/>
      <c r="J45" s="14"/>
      <c r="K45" s="14"/>
      <c r="L45" s="15"/>
    </row>
    <row r="46" spans="1:12">
      <c r="A46" s="16" t="s">
        <v>110</v>
      </c>
      <c r="B46" s="17"/>
      <c r="C46" s="17"/>
      <c r="D46" s="17"/>
      <c r="E46" s="113"/>
      <c r="F46" s="17"/>
      <c r="G46" s="17"/>
      <c r="H46" s="17"/>
      <c r="I46" s="17"/>
      <c r="J46" s="17"/>
      <c r="K46" s="17"/>
      <c r="L46" s="18"/>
    </row>
    <row r="47" spans="1:12">
      <c r="A47" s="13" t="s">
        <v>111</v>
      </c>
      <c r="B47" s="14"/>
      <c r="C47" s="14"/>
      <c r="D47" s="14"/>
      <c r="E47" s="215"/>
      <c r="F47" s="14"/>
      <c r="G47" s="14"/>
      <c r="H47" s="14"/>
      <c r="I47" s="14"/>
      <c r="J47" s="14"/>
      <c r="K47" s="14"/>
      <c r="L47" s="15"/>
    </row>
    <row r="48" spans="1:12" ht="15.75" thickBot="1">
      <c r="A48" s="23" t="s">
        <v>112</v>
      </c>
      <c r="B48" s="24"/>
      <c r="C48" s="24"/>
      <c r="D48" s="24"/>
      <c r="E48" s="115"/>
      <c r="F48" s="24"/>
      <c r="G48" s="24"/>
      <c r="H48" s="24"/>
      <c r="I48" s="24"/>
      <c r="J48" s="24"/>
      <c r="K48" s="24"/>
      <c r="L48" s="25"/>
    </row>
    <row r="50" spans="1:1">
      <c r="A50" t="s">
        <v>223</v>
      </c>
    </row>
    <row r="53" spans="1:1">
      <c r="A53" t="s">
        <v>224</v>
      </c>
    </row>
  </sheetData>
  <sortState xmlns:xlrd2="http://schemas.microsoft.com/office/spreadsheetml/2017/richdata2" ref="A10:A49">
    <sortCondition ref="A10:A49"/>
  </sortState>
  <mergeCells count="18">
    <mergeCell ref="L6:L7"/>
    <mergeCell ref="K4:L5"/>
    <mergeCell ref="A1:L1"/>
    <mergeCell ref="A3:L3"/>
    <mergeCell ref="A2:L2"/>
    <mergeCell ref="K6:K7"/>
    <mergeCell ref="A4:A7"/>
    <mergeCell ref="B4:B7"/>
    <mergeCell ref="C4:C7"/>
    <mergeCell ref="D4:D7"/>
    <mergeCell ref="E4:E7"/>
    <mergeCell ref="F4:F7"/>
    <mergeCell ref="G4:H5"/>
    <mergeCell ref="G6:G7"/>
    <mergeCell ref="H6:H7"/>
    <mergeCell ref="I6:I7"/>
    <mergeCell ref="J6:J7"/>
    <mergeCell ref="I4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0"/>
  <sheetViews>
    <sheetView workbookViewId="0">
      <pane xSplit="1" topLeftCell="H1" activePane="topRight" state="frozen"/>
      <selection pane="topRight" activeCell="A8" sqref="A8:A48"/>
    </sheetView>
  </sheetViews>
  <sheetFormatPr defaultRowHeight="15"/>
  <cols>
    <col min="1" max="1" width="25.85546875" customWidth="1"/>
    <col min="7" max="7" width="9.140625" style="8"/>
    <col min="12" max="12" width="9.140625" style="8"/>
    <col min="17" max="17" width="9.140625" style="8"/>
    <col min="22" max="22" width="9.140625" style="8"/>
  </cols>
  <sheetData>
    <row r="1" spans="1:24">
      <c r="A1" s="240" t="s">
        <v>60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</row>
    <row r="2" spans="1:24">
      <c r="A2" s="240" t="s">
        <v>61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</row>
    <row r="3" spans="1:24" ht="15.75" thickBot="1"/>
    <row r="4" spans="1:24">
      <c r="A4" s="251" t="s">
        <v>18</v>
      </c>
      <c r="B4" s="253" t="s">
        <v>62</v>
      </c>
      <c r="C4" s="232">
        <v>1980</v>
      </c>
      <c r="D4" s="232"/>
      <c r="E4" s="232">
        <v>1980</v>
      </c>
      <c r="F4" s="232"/>
      <c r="G4" s="248" t="s">
        <v>62</v>
      </c>
      <c r="H4" s="232">
        <v>1990</v>
      </c>
      <c r="I4" s="232"/>
      <c r="J4" s="232">
        <v>1990</v>
      </c>
      <c r="K4" s="232"/>
      <c r="L4" s="248" t="s">
        <v>62</v>
      </c>
      <c r="M4" s="232">
        <v>2000</v>
      </c>
      <c r="N4" s="232"/>
      <c r="O4" s="232">
        <v>2000</v>
      </c>
      <c r="P4" s="232"/>
      <c r="Q4" s="248" t="s">
        <v>62</v>
      </c>
      <c r="R4" s="232">
        <v>2010</v>
      </c>
      <c r="S4" s="232"/>
      <c r="T4" s="232">
        <v>2010</v>
      </c>
      <c r="U4" s="250"/>
      <c r="V4" s="243" t="s">
        <v>62</v>
      </c>
    </row>
    <row r="5" spans="1:24">
      <c r="A5" s="252"/>
      <c r="B5" s="246"/>
      <c r="C5" s="246" t="s">
        <v>63</v>
      </c>
      <c r="D5" s="246"/>
      <c r="E5" s="246" t="s">
        <v>64</v>
      </c>
      <c r="F5" s="246"/>
      <c r="G5" s="249"/>
      <c r="H5" s="246" t="s">
        <v>63</v>
      </c>
      <c r="I5" s="246"/>
      <c r="J5" s="246" t="s">
        <v>64</v>
      </c>
      <c r="K5" s="246"/>
      <c r="L5" s="249"/>
      <c r="M5" s="246" t="s">
        <v>63</v>
      </c>
      <c r="N5" s="246"/>
      <c r="O5" s="246" t="s">
        <v>64</v>
      </c>
      <c r="P5" s="246"/>
      <c r="Q5" s="249"/>
      <c r="R5" s="246" t="s">
        <v>63</v>
      </c>
      <c r="S5" s="246"/>
      <c r="T5" s="246" t="s">
        <v>64</v>
      </c>
      <c r="U5" s="247"/>
      <c r="V5" s="244"/>
    </row>
    <row r="6" spans="1:24">
      <c r="A6" s="252"/>
      <c r="B6" s="246"/>
      <c r="C6" s="246"/>
      <c r="D6" s="246"/>
      <c r="E6" s="246"/>
      <c r="F6" s="246"/>
      <c r="G6" s="249"/>
      <c r="H6" s="246"/>
      <c r="I6" s="246"/>
      <c r="J6" s="246"/>
      <c r="K6" s="246"/>
      <c r="L6" s="249"/>
      <c r="M6" s="246"/>
      <c r="N6" s="246"/>
      <c r="O6" s="246"/>
      <c r="P6" s="246"/>
      <c r="Q6" s="249"/>
      <c r="R6" s="246"/>
      <c r="S6" s="246"/>
      <c r="T6" s="246"/>
      <c r="U6" s="247"/>
      <c r="V6" s="244"/>
      <c r="X6" s="101" t="s">
        <v>65</v>
      </c>
    </row>
    <row r="7" spans="1:24" s="44" customFormat="1">
      <c r="A7" s="252"/>
      <c r="B7" s="246"/>
      <c r="C7" s="52" t="s">
        <v>8</v>
      </c>
      <c r="D7" s="52" t="s">
        <v>9</v>
      </c>
      <c r="E7" s="52" t="s">
        <v>8</v>
      </c>
      <c r="F7" s="52" t="s">
        <v>9</v>
      </c>
      <c r="G7" s="249"/>
      <c r="H7" s="52" t="s">
        <v>8</v>
      </c>
      <c r="I7" s="52" t="s">
        <v>9</v>
      </c>
      <c r="J7" s="52" t="s">
        <v>8</v>
      </c>
      <c r="K7" s="52" t="s">
        <v>9</v>
      </c>
      <c r="L7" s="249"/>
      <c r="M7" s="52" t="s">
        <v>8</v>
      </c>
      <c r="N7" s="52" t="s">
        <v>9</v>
      </c>
      <c r="O7" s="52" t="s">
        <v>8</v>
      </c>
      <c r="P7" s="52" t="s">
        <v>9</v>
      </c>
      <c r="Q7" s="249"/>
      <c r="R7" s="52" t="s">
        <v>8</v>
      </c>
      <c r="S7" s="52" t="s">
        <v>9</v>
      </c>
      <c r="T7" s="52" t="s">
        <v>8</v>
      </c>
      <c r="U7" s="53" t="s">
        <v>9</v>
      </c>
      <c r="V7" s="245"/>
    </row>
    <row r="8" spans="1:24" s="8" customFormat="1">
      <c r="A8" s="10" t="s">
        <v>11</v>
      </c>
      <c r="B8" s="45">
        <v>88088</v>
      </c>
      <c r="C8" s="45">
        <v>55649</v>
      </c>
      <c r="D8" s="46">
        <f>C8/B8</f>
        <v>0.63174325674325671</v>
      </c>
      <c r="E8" s="45">
        <v>32439</v>
      </c>
      <c r="F8" s="46">
        <f>E8/B8</f>
        <v>0.36825674325674324</v>
      </c>
      <c r="G8" s="47">
        <f>C8+E8</f>
        <v>88088</v>
      </c>
      <c r="H8" s="45">
        <v>60708</v>
      </c>
      <c r="I8" s="46">
        <v>0.64</v>
      </c>
      <c r="J8" s="45">
        <v>34556</v>
      </c>
      <c r="K8" s="46">
        <v>0.36</v>
      </c>
      <c r="L8" s="47">
        <f>H8+J8</f>
        <v>95264</v>
      </c>
      <c r="M8" s="45">
        <v>67136</v>
      </c>
      <c r="N8" s="46">
        <v>0.65</v>
      </c>
      <c r="O8" s="45">
        <v>35534</v>
      </c>
      <c r="P8" s="46">
        <v>0.35</v>
      </c>
      <c r="Q8" s="47">
        <f>M8+O8</f>
        <v>102670</v>
      </c>
      <c r="R8" s="45">
        <v>70441</v>
      </c>
      <c r="S8" s="46">
        <f>R8/107767</f>
        <v>0.65364165282507636</v>
      </c>
      <c r="T8" s="11">
        <v>37326</v>
      </c>
      <c r="U8" s="92">
        <v>0.35</v>
      </c>
      <c r="V8" s="47">
        <v>110435</v>
      </c>
    </row>
    <row r="9" spans="1:24">
      <c r="A9" s="13" t="s">
        <v>19</v>
      </c>
      <c r="B9" s="51">
        <v>141</v>
      </c>
      <c r="C9" s="51">
        <v>112</v>
      </c>
      <c r="D9" s="46">
        <f t="shared" ref="D9:D48" si="0">C9/B9</f>
        <v>0.79432624113475181</v>
      </c>
      <c r="E9" s="51">
        <v>29</v>
      </c>
      <c r="F9" s="46">
        <f t="shared" ref="F9:F48" si="1">E9/B9</f>
        <v>0.20567375886524822</v>
      </c>
      <c r="G9" s="47">
        <f t="shared" ref="G9:G48" si="2">C9+E9</f>
        <v>141</v>
      </c>
      <c r="H9" s="51">
        <v>110</v>
      </c>
      <c r="I9" s="48">
        <v>0.8</v>
      </c>
      <c r="J9" s="51">
        <v>27</v>
      </c>
      <c r="K9" s="103">
        <v>0.2</v>
      </c>
      <c r="L9" s="47">
        <f>H9+J9</f>
        <v>137</v>
      </c>
      <c r="M9" s="14">
        <v>120</v>
      </c>
      <c r="N9" s="48">
        <v>0.83</v>
      </c>
      <c r="O9" s="51">
        <v>24</v>
      </c>
      <c r="P9" s="103">
        <v>0.17</v>
      </c>
      <c r="Q9" s="47">
        <f t="shared" ref="Q9:Q48" si="3">M9+O9</f>
        <v>144</v>
      </c>
      <c r="R9" s="51">
        <v>121</v>
      </c>
      <c r="S9" s="48">
        <f>R9/V9</f>
        <v>0.79605263157894735</v>
      </c>
      <c r="T9" s="14">
        <v>10</v>
      </c>
      <c r="U9" s="104">
        <f>T9/V9</f>
        <v>6.5789473684210523E-2</v>
      </c>
      <c r="V9" s="102">
        <v>152</v>
      </c>
    </row>
    <row r="10" spans="1:24">
      <c r="A10" s="16" t="s">
        <v>20</v>
      </c>
      <c r="B10" s="50">
        <v>801</v>
      </c>
      <c r="C10" s="50">
        <v>632</v>
      </c>
      <c r="D10" s="46">
        <f t="shared" si="0"/>
        <v>0.78901373283395759</v>
      </c>
      <c r="E10" s="50">
        <v>169</v>
      </c>
      <c r="F10" s="46">
        <f t="shared" si="1"/>
        <v>0.21098626716604243</v>
      </c>
      <c r="G10" s="47">
        <f t="shared" si="2"/>
        <v>801</v>
      </c>
      <c r="H10" s="50">
        <v>795</v>
      </c>
      <c r="I10" s="49">
        <v>0.83</v>
      </c>
      <c r="J10" s="50">
        <v>178</v>
      </c>
      <c r="K10" s="103">
        <v>0.17</v>
      </c>
      <c r="L10" s="47">
        <f t="shared" ref="L10:L48" si="4">H10+J10</f>
        <v>973</v>
      </c>
      <c r="M10" s="17">
        <v>851</v>
      </c>
      <c r="N10" s="49">
        <v>0.84</v>
      </c>
      <c r="O10" s="50">
        <v>168</v>
      </c>
      <c r="P10" s="103">
        <v>0.16</v>
      </c>
      <c r="Q10" s="47">
        <f t="shared" si="3"/>
        <v>1019</v>
      </c>
      <c r="R10" s="50">
        <v>929</v>
      </c>
      <c r="S10" s="48">
        <f t="shared" ref="S10:S48" si="5">R10/V10</f>
        <v>0.84301270417422869</v>
      </c>
      <c r="T10" s="17">
        <v>173</v>
      </c>
      <c r="U10" s="104">
        <f t="shared" ref="U10:U48" si="6">T10/V10</f>
        <v>0.15698729582577131</v>
      </c>
      <c r="V10" s="47">
        <v>1102</v>
      </c>
    </row>
    <row r="11" spans="1:24">
      <c r="A11" s="13" t="s">
        <v>21</v>
      </c>
      <c r="B11" s="51">
        <v>307</v>
      </c>
      <c r="C11" s="51">
        <v>243</v>
      </c>
      <c r="D11" s="46">
        <f t="shared" si="0"/>
        <v>0.79153094462540718</v>
      </c>
      <c r="E11" s="51">
        <v>64</v>
      </c>
      <c r="F11" s="46">
        <f t="shared" si="1"/>
        <v>0.20846905537459284</v>
      </c>
      <c r="G11" s="47">
        <f t="shared" si="2"/>
        <v>307</v>
      </c>
      <c r="H11" s="51">
        <v>254</v>
      </c>
      <c r="I11" s="48">
        <v>0.74</v>
      </c>
      <c r="J11" s="51">
        <v>74</v>
      </c>
      <c r="K11" s="103">
        <v>0.26</v>
      </c>
      <c r="L11" s="47">
        <f t="shared" si="4"/>
        <v>328</v>
      </c>
      <c r="M11" s="14">
        <v>247</v>
      </c>
      <c r="N11" s="48">
        <v>0.81</v>
      </c>
      <c r="O11" s="51">
        <v>58</v>
      </c>
      <c r="P11" s="103">
        <v>0.19</v>
      </c>
      <c r="Q11" s="47">
        <f t="shared" si="3"/>
        <v>305</v>
      </c>
      <c r="R11" s="51">
        <v>253</v>
      </c>
      <c r="S11" s="48">
        <f t="shared" si="5"/>
        <v>0.75975975975975973</v>
      </c>
      <c r="T11" s="14">
        <v>80</v>
      </c>
      <c r="U11" s="104">
        <f t="shared" si="6"/>
        <v>0.24024024024024024</v>
      </c>
      <c r="V11" s="102">
        <v>333</v>
      </c>
    </row>
    <row r="12" spans="1:24">
      <c r="A12" s="16" t="s">
        <v>22</v>
      </c>
      <c r="B12" s="50">
        <v>6491</v>
      </c>
      <c r="C12" s="50">
        <v>3556</v>
      </c>
      <c r="D12" s="46">
        <f t="shared" si="0"/>
        <v>0.54783546448929288</v>
      </c>
      <c r="E12" s="50">
        <v>2935</v>
      </c>
      <c r="F12" s="46">
        <f t="shared" si="1"/>
        <v>0.45216453551070712</v>
      </c>
      <c r="G12" s="47">
        <f t="shared" si="2"/>
        <v>6491</v>
      </c>
      <c r="H12" s="50">
        <v>4595</v>
      </c>
      <c r="I12" s="49">
        <v>0.6</v>
      </c>
      <c r="J12" s="50">
        <v>3018</v>
      </c>
      <c r="K12" s="103">
        <v>0.4</v>
      </c>
      <c r="L12" s="47">
        <f t="shared" si="4"/>
        <v>7613</v>
      </c>
      <c r="M12" s="50">
        <v>5518</v>
      </c>
      <c r="N12" s="49">
        <v>0.62</v>
      </c>
      <c r="O12" s="50">
        <v>3343</v>
      </c>
      <c r="P12" s="103">
        <v>0.38</v>
      </c>
      <c r="Q12" s="47">
        <f t="shared" si="3"/>
        <v>8861</v>
      </c>
      <c r="R12" s="50">
        <v>6081</v>
      </c>
      <c r="S12" s="48">
        <f t="shared" si="5"/>
        <v>0.6310054996368164</v>
      </c>
      <c r="T12" s="17">
        <v>3556</v>
      </c>
      <c r="U12" s="104">
        <f t="shared" si="6"/>
        <v>0.36899450036318354</v>
      </c>
      <c r="V12" s="47">
        <v>9637</v>
      </c>
    </row>
    <row r="13" spans="1:24">
      <c r="A13" s="13" t="s">
        <v>23</v>
      </c>
      <c r="B13" s="51">
        <v>1248</v>
      </c>
      <c r="C13" s="51">
        <v>968</v>
      </c>
      <c r="D13" s="46">
        <f t="shared" si="0"/>
        <v>0.77564102564102566</v>
      </c>
      <c r="E13" s="51">
        <v>280</v>
      </c>
      <c r="F13" s="46">
        <f t="shared" si="1"/>
        <v>0.22435897435897437</v>
      </c>
      <c r="G13" s="47">
        <f t="shared" si="2"/>
        <v>1248</v>
      </c>
      <c r="H13" s="51">
        <v>1457</v>
      </c>
      <c r="I13" s="48">
        <v>0.88</v>
      </c>
      <c r="J13" s="51">
        <v>193</v>
      </c>
      <c r="K13" s="103">
        <v>0.12</v>
      </c>
      <c r="L13" s="47">
        <f t="shared" si="4"/>
        <v>1650</v>
      </c>
      <c r="M13" s="51">
        <v>1738</v>
      </c>
      <c r="N13" s="48">
        <v>0.88</v>
      </c>
      <c r="O13" s="51">
        <v>228</v>
      </c>
      <c r="P13" s="103">
        <v>0.12</v>
      </c>
      <c r="Q13" s="47">
        <f t="shared" si="3"/>
        <v>1966</v>
      </c>
      <c r="R13" s="51">
        <v>1920</v>
      </c>
      <c r="S13" s="48">
        <f t="shared" si="5"/>
        <v>0.86253369272237201</v>
      </c>
      <c r="T13" s="14">
        <v>306</v>
      </c>
      <c r="U13" s="104">
        <f t="shared" si="6"/>
        <v>0.13746630727762804</v>
      </c>
      <c r="V13" s="47">
        <v>2226</v>
      </c>
    </row>
    <row r="14" spans="1:24">
      <c r="A14" s="16" t="s">
        <v>24</v>
      </c>
      <c r="B14" s="50">
        <v>575</v>
      </c>
      <c r="C14" s="50">
        <v>402</v>
      </c>
      <c r="D14" s="46">
        <f t="shared" si="0"/>
        <v>0.69913043478260872</v>
      </c>
      <c r="E14" s="50">
        <v>173</v>
      </c>
      <c r="F14" s="46">
        <f t="shared" si="1"/>
        <v>0.30086956521739128</v>
      </c>
      <c r="G14" s="47">
        <f t="shared" si="2"/>
        <v>575</v>
      </c>
      <c r="H14" s="50">
        <v>382</v>
      </c>
      <c r="I14" s="49">
        <v>0.65</v>
      </c>
      <c r="J14" s="50">
        <v>203</v>
      </c>
      <c r="K14" s="103">
        <v>0.35</v>
      </c>
      <c r="L14" s="47">
        <f t="shared" si="4"/>
        <v>585</v>
      </c>
      <c r="M14" s="17">
        <v>314</v>
      </c>
      <c r="N14" s="49">
        <v>0.54</v>
      </c>
      <c r="O14" s="50">
        <v>265</v>
      </c>
      <c r="P14" s="103">
        <v>0.46</v>
      </c>
      <c r="Q14" s="47">
        <f t="shared" si="3"/>
        <v>579</v>
      </c>
      <c r="R14" s="50">
        <v>348</v>
      </c>
      <c r="S14" s="49">
        <f t="shared" si="5"/>
        <v>0.54545454545454541</v>
      </c>
      <c r="T14" s="17">
        <v>290</v>
      </c>
      <c r="U14" s="104">
        <f t="shared" si="6"/>
        <v>0.45454545454545453</v>
      </c>
      <c r="V14" s="102">
        <v>638</v>
      </c>
    </row>
    <row r="15" spans="1:24">
      <c r="A15" s="13" t="s">
        <v>25</v>
      </c>
      <c r="B15" s="51">
        <v>265</v>
      </c>
      <c r="C15" s="51">
        <v>224</v>
      </c>
      <c r="D15" s="46">
        <f t="shared" si="0"/>
        <v>0.84528301886792456</v>
      </c>
      <c r="E15" s="51">
        <v>41</v>
      </c>
      <c r="F15" s="46">
        <f t="shared" si="1"/>
        <v>0.15471698113207547</v>
      </c>
      <c r="G15" s="47">
        <f t="shared" si="2"/>
        <v>265</v>
      </c>
      <c r="H15" s="51">
        <v>224</v>
      </c>
      <c r="I15" s="48">
        <v>0.76</v>
      </c>
      <c r="J15" s="51">
        <v>70</v>
      </c>
      <c r="K15" s="103">
        <v>0.24</v>
      </c>
      <c r="L15" s="47">
        <f t="shared" si="4"/>
        <v>294</v>
      </c>
      <c r="M15" s="14">
        <v>221</v>
      </c>
      <c r="N15" s="48">
        <v>0.73</v>
      </c>
      <c r="O15" s="51">
        <v>80</v>
      </c>
      <c r="P15" s="103">
        <v>0.27</v>
      </c>
      <c r="Q15" s="47">
        <f t="shared" si="3"/>
        <v>301</v>
      </c>
      <c r="R15" s="51">
        <v>236</v>
      </c>
      <c r="S15" s="48">
        <f t="shared" si="5"/>
        <v>0.73750000000000004</v>
      </c>
      <c r="T15" s="14">
        <v>84</v>
      </c>
      <c r="U15" s="104">
        <f t="shared" si="6"/>
        <v>0.26250000000000001</v>
      </c>
      <c r="V15" s="102">
        <v>320</v>
      </c>
    </row>
    <row r="16" spans="1:24">
      <c r="A16" s="16" t="s">
        <v>26</v>
      </c>
      <c r="B16" s="50">
        <v>342</v>
      </c>
      <c r="C16" s="50">
        <v>208</v>
      </c>
      <c r="D16" s="46">
        <f t="shared" si="0"/>
        <v>0.60818713450292394</v>
      </c>
      <c r="E16" s="50">
        <v>134</v>
      </c>
      <c r="F16" s="46">
        <f t="shared" si="1"/>
        <v>0.391812865497076</v>
      </c>
      <c r="G16" s="47">
        <f t="shared" si="2"/>
        <v>342</v>
      </c>
      <c r="H16" s="50">
        <v>196</v>
      </c>
      <c r="I16" s="49">
        <f>H16/L16</f>
        <v>0.53698630136986303</v>
      </c>
      <c r="J16" s="50">
        <v>169</v>
      </c>
      <c r="K16" s="103">
        <f>J16/L16</f>
        <v>0.46301369863013697</v>
      </c>
      <c r="L16" s="47">
        <f t="shared" si="4"/>
        <v>365</v>
      </c>
      <c r="M16" s="17">
        <v>197</v>
      </c>
      <c r="N16" s="49">
        <f>M16/Q16</f>
        <v>0.51036269430051817</v>
      </c>
      <c r="O16" s="50">
        <v>189</v>
      </c>
      <c r="P16" s="103">
        <f>O16/Q16</f>
        <v>0.48963730569948188</v>
      </c>
      <c r="Q16" s="47">
        <f t="shared" si="3"/>
        <v>386</v>
      </c>
      <c r="R16" s="50">
        <v>173</v>
      </c>
      <c r="S16" s="49">
        <f t="shared" si="5"/>
        <v>0.49428571428571427</v>
      </c>
      <c r="T16" s="17">
        <v>177</v>
      </c>
      <c r="U16" s="104">
        <f t="shared" si="6"/>
        <v>0.50571428571428567</v>
      </c>
      <c r="V16" s="102">
        <v>350</v>
      </c>
    </row>
    <row r="17" spans="1:22">
      <c r="A17" s="13" t="s">
        <v>27</v>
      </c>
      <c r="B17" s="51">
        <v>1003</v>
      </c>
      <c r="C17" s="51">
        <v>848</v>
      </c>
      <c r="D17" s="46">
        <f t="shared" si="0"/>
        <v>0.84546360917248253</v>
      </c>
      <c r="E17" s="51">
        <v>155</v>
      </c>
      <c r="F17" s="46">
        <f t="shared" si="1"/>
        <v>0.15453639082751744</v>
      </c>
      <c r="G17" s="47">
        <f t="shared" si="2"/>
        <v>1003</v>
      </c>
      <c r="H17" s="51">
        <v>1063</v>
      </c>
      <c r="I17" s="49">
        <f t="shared" ref="I17:I48" si="7">H17/L17</f>
        <v>0.82659409020217733</v>
      </c>
      <c r="J17" s="51">
        <v>223</v>
      </c>
      <c r="K17" s="103">
        <f t="shared" ref="K17:K48" si="8">J17/L17</f>
        <v>0.17340590979782269</v>
      </c>
      <c r="L17" s="47">
        <f t="shared" si="4"/>
        <v>1286</v>
      </c>
      <c r="M17" s="14">
        <v>1089</v>
      </c>
      <c r="N17" s="49">
        <f t="shared" ref="N17:N48" si="9">M17/Q17</f>
        <v>0.86360031720856467</v>
      </c>
      <c r="O17" s="51">
        <v>172</v>
      </c>
      <c r="P17" s="103">
        <f t="shared" ref="P17:P48" si="10">O17/Q17</f>
        <v>0.13639968279143536</v>
      </c>
      <c r="Q17" s="47">
        <f t="shared" si="3"/>
        <v>1261</v>
      </c>
      <c r="R17" s="51">
        <v>1153</v>
      </c>
      <c r="S17" s="48">
        <f t="shared" si="5"/>
        <v>0.82770997846374728</v>
      </c>
      <c r="T17" s="14">
        <v>240</v>
      </c>
      <c r="U17" s="104">
        <f t="shared" si="6"/>
        <v>0.1722900215362527</v>
      </c>
      <c r="V17" s="102">
        <v>1393</v>
      </c>
    </row>
    <row r="18" spans="1:22">
      <c r="A18" s="16" t="s">
        <v>28</v>
      </c>
      <c r="B18" s="50">
        <v>22024</v>
      </c>
      <c r="C18" s="50">
        <v>10258</v>
      </c>
      <c r="D18" s="46">
        <f t="shared" si="0"/>
        <v>0.46576462041409372</v>
      </c>
      <c r="E18" s="50">
        <v>11766</v>
      </c>
      <c r="F18" s="46">
        <f t="shared" si="1"/>
        <v>0.53423537958590628</v>
      </c>
      <c r="G18" s="47">
        <f t="shared" si="2"/>
        <v>22024</v>
      </c>
      <c r="H18" s="50">
        <v>9131</v>
      </c>
      <c r="I18" s="49">
        <f t="shared" si="7"/>
        <v>0.42430297397769517</v>
      </c>
      <c r="J18" s="50">
        <v>12389</v>
      </c>
      <c r="K18" s="103">
        <f t="shared" si="8"/>
        <v>0.57569702602230488</v>
      </c>
      <c r="L18" s="47">
        <f t="shared" si="4"/>
        <v>21520</v>
      </c>
      <c r="M18" s="17">
        <v>8703</v>
      </c>
      <c r="N18" s="49">
        <f t="shared" si="9"/>
        <v>0.82406969037023015</v>
      </c>
      <c r="O18" s="50">
        <v>1858</v>
      </c>
      <c r="P18" s="103">
        <f t="shared" si="10"/>
        <v>0.17593030962976991</v>
      </c>
      <c r="Q18" s="47">
        <f t="shared" si="3"/>
        <v>10561</v>
      </c>
      <c r="R18" s="50">
        <v>7994</v>
      </c>
      <c r="S18" s="49">
        <f t="shared" si="5"/>
        <v>0.3879640863867993</v>
      </c>
      <c r="T18" s="17">
        <v>12611</v>
      </c>
      <c r="U18" s="104">
        <f t="shared" si="6"/>
        <v>0.61203591361320064</v>
      </c>
      <c r="V18" s="102">
        <v>20605</v>
      </c>
    </row>
    <row r="19" spans="1:22">
      <c r="A19" s="19" t="s">
        <v>29</v>
      </c>
      <c r="B19" s="51">
        <v>1206</v>
      </c>
      <c r="C19" s="51">
        <v>726</v>
      </c>
      <c r="D19" s="46">
        <f t="shared" si="0"/>
        <v>0.60199004975124382</v>
      </c>
      <c r="E19" s="51">
        <v>480</v>
      </c>
      <c r="F19" s="46">
        <f t="shared" si="1"/>
        <v>0.39800995024875624</v>
      </c>
      <c r="G19" s="47">
        <f t="shared" si="2"/>
        <v>1206</v>
      </c>
      <c r="H19" s="51">
        <v>706</v>
      </c>
      <c r="I19" s="49">
        <f t="shared" si="7"/>
        <v>0.60393498716852012</v>
      </c>
      <c r="J19" s="51">
        <v>463</v>
      </c>
      <c r="K19" s="103">
        <f t="shared" si="8"/>
        <v>0.39606501283147988</v>
      </c>
      <c r="L19" s="47">
        <f t="shared" si="4"/>
        <v>1169</v>
      </c>
      <c r="M19" s="14">
        <v>711</v>
      </c>
      <c r="N19" s="49">
        <f t="shared" si="9"/>
        <v>0.55590304925723222</v>
      </c>
      <c r="O19" s="51">
        <v>568</v>
      </c>
      <c r="P19" s="103">
        <f t="shared" si="10"/>
        <v>0.44409695074276778</v>
      </c>
      <c r="Q19" s="47">
        <f t="shared" si="3"/>
        <v>1279</v>
      </c>
      <c r="R19" s="51">
        <v>659</v>
      </c>
      <c r="S19" s="48">
        <f t="shared" si="5"/>
        <v>0.56421232876712324</v>
      </c>
      <c r="T19" s="14">
        <v>509</v>
      </c>
      <c r="U19" s="104">
        <f t="shared" si="6"/>
        <v>0.43578767123287671</v>
      </c>
      <c r="V19" s="102">
        <v>1168</v>
      </c>
    </row>
    <row r="20" spans="1:22">
      <c r="A20" s="16" t="s">
        <v>30</v>
      </c>
      <c r="B20" s="50">
        <v>1703</v>
      </c>
      <c r="C20" s="50">
        <v>1027</v>
      </c>
      <c r="D20" s="46">
        <f t="shared" si="0"/>
        <v>0.60305343511450382</v>
      </c>
      <c r="E20" s="50">
        <v>676</v>
      </c>
      <c r="F20" s="46">
        <f t="shared" si="1"/>
        <v>0.39694656488549618</v>
      </c>
      <c r="G20" s="47">
        <f t="shared" si="2"/>
        <v>1703</v>
      </c>
      <c r="H20" s="50">
        <v>966</v>
      </c>
      <c r="I20" s="49">
        <f t="shared" si="7"/>
        <v>0.54178351093662369</v>
      </c>
      <c r="J20" s="50">
        <v>817</v>
      </c>
      <c r="K20" s="103">
        <f t="shared" si="8"/>
        <v>0.45821648906337631</v>
      </c>
      <c r="L20" s="47">
        <f t="shared" si="4"/>
        <v>1783</v>
      </c>
      <c r="M20" s="17">
        <v>1095</v>
      </c>
      <c r="N20" s="49">
        <f t="shared" si="9"/>
        <v>0.58275678552421506</v>
      </c>
      <c r="O20" s="50">
        <v>784</v>
      </c>
      <c r="P20" s="103">
        <f t="shared" si="10"/>
        <v>0.417243214475785</v>
      </c>
      <c r="Q20" s="47">
        <f t="shared" si="3"/>
        <v>1879</v>
      </c>
      <c r="R20" s="50">
        <v>1170</v>
      </c>
      <c r="S20" s="49">
        <f t="shared" si="5"/>
        <v>0.60371517027863775</v>
      </c>
      <c r="T20" s="17">
        <v>768</v>
      </c>
      <c r="U20" s="104">
        <f t="shared" si="6"/>
        <v>0.39628482972136225</v>
      </c>
      <c r="V20" s="102">
        <v>1938</v>
      </c>
    </row>
    <row r="21" spans="1:22">
      <c r="A21" s="13" t="s">
        <v>31</v>
      </c>
      <c r="B21" s="51">
        <v>483</v>
      </c>
      <c r="C21" s="51">
        <v>429</v>
      </c>
      <c r="D21" s="46">
        <f t="shared" si="0"/>
        <v>0.88819875776397517</v>
      </c>
      <c r="E21" s="51">
        <v>54</v>
      </c>
      <c r="F21" s="46">
        <f t="shared" si="1"/>
        <v>0.11180124223602485</v>
      </c>
      <c r="G21" s="47">
        <f t="shared" si="2"/>
        <v>483</v>
      </c>
      <c r="H21" s="51">
        <v>562</v>
      </c>
      <c r="I21" s="49">
        <f t="shared" si="7"/>
        <v>0.91382113821138211</v>
      </c>
      <c r="J21" s="51">
        <v>53</v>
      </c>
      <c r="K21" s="103">
        <f t="shared" si="8"/>
        <v>8.6178861788617889E-2</v>
      </c>
      <c r="L21" s="47">
        <f t="shared" si="4"/>
        <v>615</v>
      </c>
      <c r="M21" s="14">
        <v>585</v>
      </c>
      <c r="N21" s="49">
        <f t="shared" si="9"/>
        <v>0.89723926380368102</v>
      </c>
      <c r="O21" s="51">
        <v>67</v>
      </c>
      <c r="P21" s="103">
        <f t="shared" si="10"/>
        <v>0.10276073619631902</v>
      </c>
      <c r="Q21" s="47">
        <f t="shared" si="3"/>
        <v>652</v>
      </c>
      <c r="R21" s="51">
        <v>669</v>
      </c>
      <c r="S21" s="48">
        <f t="shared" si="5"/>
        <v>0.90161725067385445</v>
      </c>
      <c r="T21" s="14">
        <v>73</v>
      </c>
      <c r="U21" s="104">
        <f t="shared" si="6"/>
        <v>9.8382749326145547E-2</v>
      </c>
      <c r="V21" s="102">
        <v>742</v>
      </c>
    </row>
    <row r="22" spans="1:22">
      <c r="A22" s="16" t="s">
        <v>32</v>
      </c>
      <c r="B22" s="50">
        <v>120</v>
      </c>
      <c r="C22" s="50">
        <v>110</v>
      </c>
      <c r="D22" s="46">
        <f t="shared" si="0"/>
        <v>0.91666666666666663</v>
      </c>
      <c r="E22" s="50">
        <v>10</v>
      </c>
      <c r="F22" s="46">
        <f t="shared" si="1"/>
        <v>8.3333333333333329E-2</v>
      </c>
      <c r="G22" s="47">
        <f t="shared" si="2"/>
        <v>120</v>
      </c>
      <c r="H22" s="50">
        <v>131</v>
      </c>
      <c r="I22" s="49">
        <f t="shared" si="7"/>
        <v>0.93571428571428572</v>
      </c>
      <c r="J22" s="50">
        <v>9</v>
      </c>
      <c r="K22" s="103">
        <f t="shared" si="8"/>
        <v>6.4285714285714279E-2</v>
      </c>
      <c r="L22" s="47">
        <f t="shared" si="4"/>
        <v>140</v>
      </c>
      <c r="M22" s="17">
        <v>120</v>
      </c>
      <c r="N22" s="49">
        <f t="shared" si="9"/>
        <v>0.90225563909774431</v>
      </c>
      <c r="O22" s="50">
        <v>13</v>
      </c>
      <c r="P22" s="103">
        <f t="shared" si="10"/>
        <v>9.7744360902255634E-2</v>
      </c>
      <c r="Q22" s="47">
        <f t="shared" si="3"/>
        <v>133</v>
      </c>
      <c r="R22" s="50">
        <v>119</v>
      </c>
      <c r="S22" s="49">
        <f t="shared" si="5"/>
        <v>0.79333333333333333</v>
      </c>
      <c r="T22" s="17">
        <v>31</v>
      </c>
      <c r="U22" s="104">
        <f t="shared" si="6"/>
        <v>0.20666666666666667</v>
      </c>
      <c r="V22" s="102">
        <v>150</v>
      </c>
    </row>
    <row r="23" spans="1:22">
      <c r="A23" s="19" t="s">
        <v>33</v>
      </c>
      <c r="B23" s="51">
        <v>1714</v>
      </c>
      <c r="C23" s="51">
        <v>1504</v>
      </c>
      <c r="D23" s="46">
        <f t="shared" si="0"/>
        <v>0.87747957992998837</v>
      </c>
      <c r="E23" s="51">
        <v>210</v>
      </c>
      <c r="F23" s="46">
        <f t="shared" si="1"/>
        <v>0.12252042007001167</v>
      </c>
      <c r="G23" s="47">
        <f t="shared" si="2"/>
        <v>1714</v>
      </c>
      <c r="H23" s="51">
        <v>1556</v>
      </c>
      <c r="I23" s="49">
        <f t="shared" si="7"/>
        <v>0.86588759042849195</v>
      </c>
      <c r="J23" s="51">
        <v>241</v>
      </c>
      <c r="K23" s="103">
        <f t="shared" si="8"/>
        <v>0.13411240957150808</v>
      </c>
      <c r="L23" s="47">
        <f t="shared" si="4"/>
        <v>1797</v>
      </c>
      <c r="M23" s="14">
        <v>1762</v>
      </c>
      <c r="N23" s="49">
        <f t="shared" si="9"/>
        <v>0.87924151696606789</v>
      </c>
      <c r="O23" s="51">
        <v>242</v>
      </c>
      <c r="P23" s="103">
        <f t="shared" si="10"/>
        <v>0.12075848303393213</v>
      </c>
      <c r="Q23" s="47">
        <f t="shared" si="3"/>
        <v>2004</v>
      </c>
      <c r="R23" s="51">
        <v>1770</v>
      </c>
      <c r="S23" s="48">
        <f t="shared" si="5"/>
        <v>0.86722195002449776</v>
      </c>
      <c r="T23" s="14">
        <v>271</v>
      </c>
      <c r="U23" s="104">
        <f t="shared" si="6"/>
        <v>0.13277804997550222</v>
      </c>
      <c r="V23" s="102">
        <v>2041</v>
      </c>
    </row>
    <row r="24" spans="1:22">
      <c r="A24" s="16" t="s">
        <v>34</v>
      </c>
      <c r="B24" s="50">
        <v>13489</v>
      </c>
      <c r="C24" s="50">
        <v>7964</v>
      </c>
      <c r="D24" s="46">
        <f t="shared" si="0"/>
        <v>0.59040699829490695</v>
      </c>
      <c r="E24" s="50">
        <v>5525</v>
      </c>
      <c r="F24" s="46">
        <f t="shared" si="1"/>
        <v>0.40959300170509305</v>
      </c>
      <c r="G24" s="47">
        <f t="shared" si="2"/>
        <v>13489</v>
      </c>
      <c r="H24" s="50">
        <v>9890</v>
      </c>
      <c r="I24" s="49">
        <f t="shared" si="7"/>
        <v>0.61581569115815693</v>
      </c>
      <c r="J24" s="50">
        <v>6170</v>
      </c>
      <c r="K24" s="103">
        <f t="shared" si="8"/>
        <v>0.38418430884184307</v>
      </c>
      <c r="L24" s="47">
        <f t="shared" si="4"/>
        <v>16060</v>
      </c>
      <c r="M24" s="17">
        <v>12252</v>
      </c>
      <c r="N24" s="49">
        <f t="shared" si="9"/>
        <v>0.65927679724494193</v>
      </c>
      <c r="O24" s="50">
        <v>6332</v>
      </c>
      <c r="P24" s="103">
        <f t="shared" si="10"/>
        <v>0.34072320275505813</v>
      </c>
      <c r="Q24" s="47">
        <f t="shared" si="3"/>
        <v>18584</v>
      </c>
      <c r="R24" s="50">
        <v>13477</v>
      </c>
      <c r="S24" s="49">
        <f t="shared" si="5"/>
        <v>0.67099825740602437</v>
      </c>
      <c r="T24" s="17">
        <v>6608</v>
      </c>
      <c r="U24" s="104">
        <f t="shared" si="6"/>
        <v>0.32900174259397558</v>
      </c>
      <c r="V24" s="102">
        <v>20085</v>
      </c>
    </row>
    <row r="25" spans="1:22">
      <c r="A25" s="13" t="s">
        <v>35</v>
      </c>
      <c r="B25" s="51">
        <v>2286</v>
      </c>
      <c r="C25" s="51">
        <v>1761</v>
      </c>
      <c r="D25" s="46">
        <f t="shared" si="0"/>
        <v>0.7703412073490814</v>
      </c>
      <c r="E25" s="51">
        <v>525</v>
      </c>
      <c r="F25" s="46">
        <f t="shared" si="1"/>
        <v>0.22965879265091863</v>
      </c>
      <c r="G25" s="47">
        <f t="shared" si="2"/>
        <v>2286</v>
      </c>
      <c r="H25" s="51">
        <v>2196</v>
      </c>
      <c r="I25" s="49">
        <f t="shared" si="7"/>
        <v>0.83944954128440363</v>
      </c>
      <c r="J25" s="51">
        <v>420</v>
      </c>
      <c r="K25" s="103">
        <f t="shared" si="8"/>
        <v>0.16055045871559634</v>
      </c>
      <c r="L25" s="47">
        <f t="shared" si="4"/>
        <v>2616</v>
      </c>
      <c r="M25" s="14">
        <v>2699</v>
      </c>
      <c r="N25" s="49">
        <f t="shared" si="9"/>
        <v>0.89876789876789875</v>
      </c>
      <c r="O25" s="51">
        <v>304</v>
      </c>
      <c r="P25" s="103">
        <f t="shared" si="10"/>
        <v>0.10123210123210123</v>
      </c>
      <c r="Q25" s="47">
        <f t="shared" si="3"/>
        <v>3003</v>
      </c>
      <c r="R25" s="51">
        <v>2827</v>
      </c>
      <c r="S25" s="48">
        <f t="shared" si="5"/>
        <v>0.87360939431396789</v>
      </c>
      <c r="T25" s="14">
        <v>409</v>
      </c>
      <c r="U25" s="104">
        <f t="shared" si="6"/>
        <v>0.12639060568603214</v>
      </c>
      <c r="V25" s="102">
        <v>3236</v>
      </c>
    </row>
    <row r="26" spans="1:22">
      <c r="A26" s="16" t="s">
        <v>36</v>
      </c>
      <c r="B26" s="50">
        <v>885</v>
      </c>
      <c r="C26" s="50">
        <v>662</v>
      </c>
      <c r="D26" s="46">
        <f t="shared" si="0"/>
        <v>0.74802259887005651</v>
      </c>
      <c r="E26" s="50">
        <v>223</v>
      </c>
      <c r="F26" s="46">
        <f t="shared" si="1"/>
        <v>0.25197740112994349</v>
      </c>
      <c r="G26" s="47">
        <f t="shared" si="2"/>
        <v>885</v>
      </c>
      <c r="H26" s="50">
        <v>624</v>
      </c>
      <c r="I26" s="49">
        <f t="shared" si="7"/>
        <v>0.73239436619718312</v>
      </c>
      <c r="J26" s="50">
        <v>228</v>
      </c>
      <c r="K26" s="103">
        <f t="shared" si="8"/>
        <v>0.26760563380281688</v>
      </c>
      <c r="L26" s="47">
        <f t="shared" si="4"/>
        <v>852</v>
      </c>
      <c r="M26" s="17">
        <v>606</v>
      </c>
      <c r="N26" s="49">
        <f t="shared" si="9"/>
        <v>0.74814814814814812</v>
      </c>
      <c r="O26" s="50">
        <v>204</v>
      </c>
      <c r="P26" s="103">
        <f t="shared" si="10"/>
        <v>0.25185185185185183</v>
      </c>
      <c r="Q26" s="47">
        <f t="shared" si="3"/>
        <v>810</v>
      </c>
      <c r="R26" s="50">
        <v>567</v>
      </c>
      <c r="S26" s="49">
        <f t="shared" si="5"/>
        <v>0.73255813953488369</v>
      </c>
      <c r="T26" s="17">
        <v>207</v>
      </c>
      <c r="U26" s="104">
        <f t="shared" si="6"/>
        <v>0.26744186046511625</v>
      </c>
      <c r="V26" s="102">
        <v>774</v>
      </c>
    </row>
    <row r="27" spans="1:22">
      <c r="A27" s="13" t="s">
        <v>37</v>
      </c>
      <c r="B27" s="51">
        <v>363</v>
      </c>
      <c r="C27" s="51">
        <v>300</v>
      </c>
      <c r="D27" s="46">
        <f t="shared" si="0"/>
        <v>0.82644628099173556</v>
      </c>
      <c r="E27" s="51">
        <v>63</v>
      </c>
      <c r="F27" s="46">
        <f t="shared" si="1"/>
        <v>0.17355371900826447</v>
      </c>
      <c r="G27" s="47">
        <f t="shared" si="2"/>
        <v>363</v>
      </c>
      <c r="H27" s="51">
        <v>321</v>
      </c>
      <c r="I27" s="49">
        <f t="shared" si="7"/>
        <v>0.81060606060606055</v>
      </c>
      <c r="J27" s="51">
        <v>75</v>
      </c>
      <c r="K27" s="103">
        <f t="shared" si="8"/>
        <v>0.18939393939393939</v>
      </c>
      <c r="L27" s="47">
        <f t="shared" si="4"/>
        <v>396</v>
      </c>
      <c r="M27" s="14">
        <v>293</v>
      </c>
      <c r="N27" s="49">
        <f t="shared" si="9"/>
        <v>0.8230337078651685</v>
      </c>
      <c r="O27" s="51">
        <v>63</v>
      </c>
      <c r="P27" s="103">
        <f t="shared" si="10"/>
        <v>0.17696629213483145</v>
      </c>
      <c r="Q27" s="47">
        <f t="shared" si="3"/>
        <v>356</v>
      </c>
      <c r="R27" s="51">
        <v>403</v>
      </c>
      <c r="S27" s="48">
        <f t="shared" si="5"/>
        <v>0.79960317460317465</v>
      </c>
      <c r="T27" s="14">
        <v>101</v>
      </c>
      <c r="U27" s="104">
        <f t="shared" si="6"/>
        <v>0.20039682539682541</v>
      </c>
      <c r="V27" s="102">
        <v>504</v>
      </c>
    </row>
    <row r="28" spans="1:22">
      <c r="A28" s="16" t="s">
        <v>38</v>
      </c>
      <c r="B28" s="50">
        <v>1632</v>
      </c>
      <c r="C28" s="50">
        <v>1362</v>
      </c>
      <c r="D28" s="46">
        <f t="shared" si="0"/>
        <v>0.8345588235294118</v>
      </c>
      <c r="E28" s="50">
        <v>270</v>
      </c>
      <c r="F28" s="46">
        <f t="shared" si="1"/>
        <v>0.16544117647058823</v>
      </c>
      <c r="G28" s="47">
        <f t="shared" si="2"/>
        <v>1632</v>
      </c>
      <c r="H28" s="50">
        <v>1642</v>
      </c>
      <c r="I28" s="49">
        <f t="shared" si="7"/>
        <v>0.86603375527426163</v>
      </c>
      <c r="J28" s="50">
        <v>254</v>
      </c>
      <c r="K28" s="103">
        <f t="shared" si="8"/>
        <v>0.1339662447257384</v>
      </c>
      <c r="L28" s="47">
        <f t="shared" si="4"/>
        <v>1896</v>
      </c>
      <c r="M28" s="17">
        <v>1636</v>
      </c>
      <c r="N28" s="49">
        <f t="shared" si="9"/>
        <v>0.85834207764952786</v>
      </c>
      <c r="O28" s="50">
        <v>270</v>
      </c>
      <c r="P28" s="103">
        <f t="shared" si="10"/>
        <v>0.1416579223504722</v>
      </c>
      <c r="Q28" s="47">
        <f t="shared" si="3"/>
        <v>1906</v>
      </c>
      <c r="R28" s="50">
        <v>1797</v>
      </c>
      <c r="S28" s="49">
        <f t="shared" si="5"/>
        <v>0.87233009708737863</v>
      </c>
      <c r="T28" s="17">
        <v>263</v>
      </c>
      <c r="U28" s="104">
        <f t="shared" si="6"/>
        <v>0.12766990291262137</v>
      </c>
      <c r="V28" s="102">
        <v>2060</v>
      </c>
    </row>
    <row r="29" spans="1:22">
      <c r="A29" s="13" t="s">
        <v>39</v>
      </c>
      <c r="B29" s="51">
        <v>3990</v>
      </c>
      <c r="C29" s="51">
        <v>2148</v>
      </c>
      <c r="D29" s="46">
        <f t="shared" si="0"/>
        <v>0.53834586466165413</v>
      </c>
      <c r="E29" s="51">
        <v>1842</v>
      </c>
      <c r="F29" s="46">
        <f t="shared" si="1"/>
        <v>0.46165413533834587</v>
      </c>
      <c r="G29" s="47">
        <f t="shared" si="2"/>
        <v>3990</v>
      </c>
      <c r="H29" s="51">
        <v>2085</v>
      </c>
      <c r="I29" s="49">
        <f t="shared" si="7"/>
        <v>0.52999491611591254</v>
      </c>
      <c r="J29" s="51">
        <v>1849</v>
      </c>
      <c r="K29" s="103">
        <f t="shared" si="8"/>
        <v>0.47000508388408746</v>
      </c>
      <c r="L29" s="47">
        <f t="shared" si="4"/>
        <v>3934</v>
      </c>
      <c r="M29" s="14">
        <v>2101</v>
      </c>
      <c r="N29" s="49">
        <f t="shared" si="9"/>
        <v>0.52108134920634919</v>
      </c>
      <c r="O29" s="51">
        <v>1931</v>
      </c>
      <c r="P29" s="103">
        <f t="shared" si="10"/>
        <v>0.47891865079365081</v>
      </c>
      <c r="Q29" s="47">
        <f t="shared" si="3"/>
        <v>4032</v>
      </c>
      <c r="R29" s="51">
        <v>1987</v>
      </c>
      <c r="S29" s="48">
        <f t="shared" si="5"/>
        <v>0.5029106555302455</v>
      </c>
      <c r="T29" s="14">
        <v>1964</v>
      </c>
      <c r="U29" s="104">
        <f t="shared" si="6"/>
        <v>0.4970893444697545</v>
      </c>
      <c r="V29" s="102">
        <v>3951</v>
      </c>
    </row>
    <row r="30" spans="1:22">
      <c r="A30" s="16" t="s">
        <v>40</v>
      </c>
      <c r="B30" s="50">
        <v>184</v>
      </c>
      <c r="C30" s="50">
        <v>154</v>
      </c>
      <c r="D30" s="46">
        <f t="shared" si="0"/>
        <v>0.83695652173913049</v>
      </c>
      <c r="E30" s="50">
        <v>30</v>
      </c>
      <c r="F30" s="46">
        <f t="shared" si="1"/>
        <v>0.16304347826086957</v>
      </c>
      <c r="G30" s="47">
        <f t="shared" si="2"/>
        <v>184</v>
      </c>
      <c r="H30" s="50">
        <v>171</v>
      </c>
      <c r="I30" s="49">
        <f t="shared" si="7"/>
        <v>0.7990654205607477</v>
      </c>
      <c r="J30" s="50">
        <v>43</v>
      </c>
      <c r="K30" s="103">
        <f t="shared" si="8"/>
        <v>0.20093457943925233</v>
      </c>
      <c r="L30" s="47">
        <f t="shared" si="4"/>
        <v>214</v>
      </c>
      <c r="M30" s="17">
        <v>177</v>
      </c>
      <c r="N30" s="49">
        <f t="shared" si="9"/>
        <v>0.79729729729729726</v>
      </c>
      <c r="O30" s="50">
        <v>45</v>
      </c>
      <c r="P30" s="103">
        <f t="shared" si="10"/>
        <v>0.20270270270270271</v>
      </c>
      <c r="Q30" s="47">
        <f t="shared" si="3"/>
        <v>222</v>
      </c>
      <c r="R30" s="50">
        <v>198</v>
      </c>
      <c r="S30" s="49">
        <f t="shared" si="5"/>
        <v>0.80816326530612248</v>
      </c>
      <c r="T30" s="17">
        <v>47</v>
      </c>
      <c r="U30" s="104">
        <f t="shared" si="6"/>
        <v>0.19183673469387755</v>
      </c>
      <c r="V30" s="102">
        <v>245</v>
      </c>
    </row>
    <row r="31" spans="1:22">
      <c r="A31" s="13" t="s">
        <v>41</v>
      </c>
      <c r="B31" s="51">
        <v>1174</v>
      </c>
      <c r="C31" s="51">
        <v>730</v>
      </c>
      <c r="D31" s="46">
        <f t="shared" si="0"/>
        <v>0.62180579216354348</v>
      </c>
      <c r="E31" s="51">
        <v>444</v>
      </c>
      <c r="F31" s="46">
        <f t="shared" si="1"/>
        <v>0.37819420783645658</v>
      </c>
      <c r="G31" s="47">
        <f t="shared" si="2"/>
        <v>1174</v>
      </c>
      <c r="H31" s="51">
        <v>743</v>
      </c>
      <c r="I31" s="49">
        <f t="shared" si="7"/>
        <v>0.60161943319838052</v>
      </c>
      <c r="J31" s="51">
        <v>492</v>
      </c>
      <c r="K31" s="103">
        <f t="shared" si="8"/>
        <v>0.39838056680161943</v>
      </c>
      <c r="L31" s="47">
        <f t="shared" si="4"/>
        <v>1235</v>
      </c>
      <c r="M31" s="14">
        <v>688</v>
      </c>
      <c r="N31" s="49">
        <f t="shared" si="9"/>
        <v>0.56718878812860674</v>
      </c>
      <c r="O31" s="51">
        <v>525</v>
      </c>
      <c r="P31" s="103">
        <f t="shared" si="10"/>
        <v>0.43281121187139326</v>
      </c>
      <c r="Q31" s="47">
        <f t="shared" si="3"/>
        <v>1213</v>
      </c>
      <c r="R31" s="51">
        <v>630</v>
      </c>
      <c r="S31" s="48">
        <f t="shared" si="5"/>
        <v>0.52808046940486164</v>
      </c>
      <c r="T31" s="14">
        <v>563</v>
      </c>
      <c r="U31" s="104">
        <f t="shared" si="6"/>
        <v>0.4719195305951383</v>
      </c>
      <c r="V31" s="102">
        <v>1193</v>
      </c>
    </row>
    <row r="32" spans="1:22">
      <c r="A32" s="16" t="s">
        <v>42</v>
      </c>
      <c r="B32" s="50">
        <v>693</v>
      </c>
      <c r="C32" s="50">
        <v>540</v>
      </c>
      <c r="D32" s="46">
        <f t="shared" si="0"/>
        <v>0.77922077922077926</v>
      </c>
      <c r="E32" s="50">
        <v>153</v>
      </c>
      <c r="F32" s="46">
        <f t="shared" si="1"/>
        <v>0.22077922077922077</v>
      </c>
      <c r="G32" s="47">
        <f t="shared" si="2"/>
        <v>693</v>
      </c>
      <c r="H32" s="50">
        <v>571</v>
      </c>
      <c r="I32" s="49">
        <f t="shared" si="7"/>
        <v>0.77058029689608643</v>
      </c>
      <c r="J32" s="50">
        <v>170</v>
      </c>
      <c r="K32" s="103">
        <f t="shared" si="8"/>
        <v>0.22941970310391363</v>
      </c>
      <c r="L32" s="47">
        <f t="shared" si="4"/>
        <v>741</v>
      </c>
      <c r="M32" s="17">
        <v>507</v>
      </c>
      <c r="N32" s="49">
        <f t="shared" si="9"/>
        <v>0.75671641791044775</v>
      </c>
      <c r="O32" s="50">
        <v>163</v>
      </c>
      <c r="P32" s="103">
        <f t="shared" si="10"/>
        <v>0.24328358208955222</v>
      </c>
      <c r="Q32" s="47">
        <f t="shared" si="3"/>
        <v>670</v>
      </c>
      <c r="R32" s="50">
        <v>490</v>
      </c>
      <c r="S32" s="49">
        <f t="shared" si="5"/>
        <v>0.74242424242424243</v>
      </c>
      <c r="T32" s="17">
        <v>170</v>
      </c>
      <c r="U32" s="104">
        <f t="shared" si="6"/>
        <v>0.25757575757575757</v>
      </c>
      <c r="V32" s="102">
        <v>660</v>
      </c>
    </row>
    <row r="33" spans="1:22">
      <c r="A33" s="13" t="s">
        <v>43</v>
      </c>
      <c r="B33" s="51">
        <v>1307</v>
      </c>
      <c r="C33" s="51">
        <v>832</v>
      </c>
      <c r="D33" s="46">
        <f t="shared" si="0"/>
        <v>0.63657230298393264</v>
      </c>
      <c r="E33" s="51">
        <v>475</v>
      </c>
      <c r="F33" s="46">
        <f t="shared" si="1"/>
        <v>0.36342769701606731</v>
      </c>
      <c r="G33" s="47">
        <f t="shared" si="2"/>
        <v>1307</v>
      </c>
      <c r="H33" s="51">
        <v>762</v>
      </c>
      <c r="I33" s="49">
        <f t="shared" si="7"/>
        <v>0.61550888529886916</v>
      </c>
      <c r="J33" s="51">
        <v>476</v>
      </c>
      <c r="K33" s="103">
        <f t="shared" si="8"/>
        <v>0.38449111470113084</v>
      </c>
      <c r="L33" s="47">
        <f t="shared" si="4"/>
        <v>1238</v>
      </c>
      <c r="M33" s="14">
        <v>762</v>
      </c>
      <c r="N33" s="49">
        <f t="shared" si="9"/>
        <v>0.58301453710788065</v>
      </c>
      <c r="O33" s="51">
        <v>545</v>
      </c>
      <c r="P33" s="103">
        <f t="shared" si="10"/>
        <v>0.41698546289211935</v>
      </c>
      <c r="Q33" s="47">
        <f t="shared" si="3"/>
        <v>1307</v>
      </c>
      <c r="R33" s="51">
        <v>709</v>
      </c>
      <c r="S33" s="48">
        <f t="shared" si="5"/>
        <v>0.55477308294209704</v>
      </c>
      <c r="T33" s="14">
        <v>569</v>
      </c>
      <c r="U33" s="104">
        <f t="shared" si="6"/>
        <v>0.44522691705790296</v>
      </c>
      <c r="V33" s="102">
        <v>1278</v>
      </c>
    </row>
    <row r="34" spans="1:22">
      <c r="A34" s="16" t="s">
        <v>44</v>
      </c>
      <c r="B34" s="50">
        <v>128</v>
      </c>
      <c r="C34" s="50">
        <v>105</v>
      </c>
      <c r="D34" s="46">
        <f t="shared" si="0"/>
        <v>0.8203125</v>
      </c>
      <c r="E34" s="50">
        <v>23</v>
      </c>
      <c r="F34" s="46">
        <f t="shared" si="1"/>
        <v>0.1796875</v>
      </c>
      <c r="G34" s="47">
        <f t="shared" si="2"/>
        <v>128</v>
      </c>
      <c r="H34" s="50">
        <v>107</v>
      </c>
      <c r="I34" s="49">
        <f t="shared" si="7"/>
        <v>0.81060606060606055</v>
      </c>
      <c r="J34" s="50">
        <v>25</v>
      </c>
      <c r="K34" s="103">
        <f t="shared" si="8"/>
        <v>0.18939393939393939</v>
      </c>
      <c r="L34" s="47">
        <f t="shared" si="4"/>
        <v>132</v>
      </c>
      <c r="M34" s="17">
        <v>100</v>
      </c>
      <c r="N34" s="49">
        <f t="shared" si="9"/>
        <v>0.76335877862595425</v>
      </c>
      <c r="O34" s="50">
        <v>31</v>
      </c>
      <c r="P34" s="103">
        <f t="shared" si="10"/>
        <v>0.23664122137404581</v>
      </c>
      <c r="Q34" s="47">
        <f t="shared" si="3"/>
        <v>131</v>
      </c>
      <c r="R34" s="50">
        <v>95</v>
      </c>
      <c r="S34" s="49">
        <f t="shared" si="5"/>
        <v>0.7661290322580645</v>
      </c>
      <c r="T34" s="17">
        <v>29</v>
      </c>
      <c r="U34" s="104">
        <f t="shared" si="6"/>
        <v>0.23387096774193547</v>
      </c>
      <c r="V34" s="102">
        <v>124</v>
      </c>
    </row>
    <row r="35" spans="1:22">
      <c r="A35" s="13" t="s">
        <v>45</v>
      </c>
      <c r="B35" s="51">
        <v>101</v>
      </c>
      <c r="C35" s="51">
        <v>78</v>
      </c>
      <c r="D35" s="46">
        <f t="shared" si="0"/>
        <v>0.7722772277227723</v>
      </c>
      <c r="E35" s="51">
        <v>23</v>
      </c>
      <c r="F35" s="46">
        <f t="shared" si="1"/>
        <v>0.22772277227722773</v>
      </c>
      <c r="G35" s="47">
        <f t="shared" si="2"/>
        <v>101</v>
      </c>
      <c r="H35" s="51">
        <v>83</v>
      </c>
      <c r="I35" s="49">
        <f t="shared" si="7"/>
        <v>0.80582524271844658</v>
      </c>
      <c r="J35" s="51">
        <v>20</v>
      </c>
      <c r="K35" s="103">
        <f t="shared" si="8"/>
        <v>0.1941747572815534</v>
      </c>
      <c r="L35" s="47">
        <f t="shared" si="4"/>
        <v>103</v>
      </c>
      <c r="M35" s="14">
        <v>61</v>
      </c>
      <c r="N35" s="49">
        <f t="shared" si="9"/>
        <v>0.82432432432432434</v>
      </c>
      <c r="O35" s="51">
        <v>13</v>
      </c>
      <c r="P35" s="103">
        <f t="shared" si="10"/>
        <v>0.17567567567567569</v>
      </c>
      <c r="Q35" s="47">
        <f t="shared" si="3"/>
        <v>74</v>
      </c>
      <c r="R35" s="51">
        <v>81</v>
      </c>
      <c r="S35" s="48">
        <f t="shared" si="5"/>
        <v>0.83505154639175261</v>
      </c>
      <c r="T35" s="14">
        <v>16</v>
      </c>
      <c r="U35" s="104">
        <f t="shared" si="6"/>
        <v>0.16494845360824742</v>
      </c>
      <c r="V35" s="102">
        <v>97</v>
      </c>
    </row>
    <row r="36" spans="1:22">
      <c r="A36" s="16" t="s">
        <v>46</v>
      </c>
      <c r="B36" s="50">
        <v>336</v>
      </c>
      <c r="C36" s="50">
        <v>260</v>
      </c>
      <c r="D36" s="46">
        <f t="shared" si="0"/>
        <v>0.77380952380952384</v>
      </c>
      <c r="E36" s="50">
        <v>76</v>
      </c>
      <c r="F36" s="46">
        <f t="shared" si="1"/>
        <v>0.22619047619047619</v>
      </c>
      <c r="G36" s="47">
        <f t="shared" si="2"/>
        <v>336</v>
      </c>
      <c r="H36" s="50">
        <v>305</v>
      </c>
      <c r="I36" s="49">
        <f t="shared" si="7"/>
        <v>0.69634703196347036</v>
      </c>
      <c r="J36" s="50">
        <v>133</v>
      </c>
      <c r="K36" s="103">
        <f t="shared" si="8"/>
        <v>0.30365296803652969</v>
      </c>
      <c r="L36" s="47">
        <f t="shared" si="4"/>
        <v>438</v>
      </c>
      <c r="M36" s="17">
        <v>276</v>
      </c>
      <c r="N36" s="49">
        <f t="shared" si="9"/>
        <v>0.69873417721518982</v>
      </c>
      <c r="O36" s="50">
        <v>119</v>
      </c>
      <c r="P36" s="103">
        <f t="shared" si="10"/>
        <v>0.30126582278481012</v>
      </c>
      <c r="Q36" s="47">
        <f t="shared" si="3"/>
        <v>395</v>
      </c>
      <c r="R36" s="50">
        <v>276</v>
      </c>
      <c r="S36" s="49">
        <f t="shared" si="5"/>
        <v>0.70769230769230773</v>
      </c>
      <c r="T36" s="17">
        <v>114</v>
      </c>
      <c r="U36" s="104">
        <f t="shared" si="6"/>
        <v>0.29230769230769232</v>
      </c>
      <c r="V36" s="102">
        <v>390</v>
      </c>
    </row>
    <row r="37" spans="1:22">
      <c r="A37" s="13" t="s">
        <v>47</v>
      </c>
      <c r="B37" s="51">
        <v>76</v>
      </c>
      <c r="C37" s="51">
        <v>67</v>
      </c>
      <c r="D37" s="46">
        <f t="shared" si="0"/>
        <v>0.88157894736842102</v>
      </c>
      <c r="E37" s="51">
        <v>9</v>
      </c>
      <c r="F37" s="46">
        <f t="shared" si="1"/>
        <v>0.11842105263157894</v>
      </c>
      <c r="G37" s="47">
        <f t="shared" si="2"/>
        <v>76</v>
      </c>
      <c r="H37" s="51">
        <v>73</v>
      </c>
      <c r="I37" s="49">
        <f t="shared" si="7"/>
        <v>0.91249999999999998</v>
      </c>
      <c r="J37" s="51">
        <v>7</v>
      </c>
      <c r="K37" s="103">
        <f t="shared" si="8"/>
        <v>8.7499999999999994E-2</v>
      </c>
      <c r="L37" s="47">
        <f t="shared" si="4"/>
        <v>80</v>
      </c>
      <c r="M37" s="14">
        <v>63</v>
      </c>
      <c r="N37" s="49">
        <f t="shared" si="9"/>
        <v>0.9</v>
      </c>
      <c r="O37" s="51">
        <v>7</v>
      </c>
      <c r="P37" s="103">
        <f t="shared" si="10"/>
        <v>0.1</v>
      </c>
      <c r="Q37" s="47">
        <f t="shared" si="3"/>
        <v>70</v>
      </c>
      <c r="R37" s="51">
        <v>85</v>
      </c>
      <c r="S37" s="48">
        <f t="shared" si="5"/>
        <v>0.88541666666666663</v>
      </c>
      <c r="T37" s="14">
        <v>11</v>
      </c>
      <c r="U37" s="104">
        <f t="shared" si="6"/>
        <v>0.11458333333333333</v>
      </c>
      <c r="V37" s="102">
        <v>96</v>
      </c>
    </row>
    <row r="38" spans="1:22">
      <c r="A38" s="16" t="s">
        <v>48</v>
      </c>
      <c r="B38" s="50">
        <v>1339</v>
      </c>
      <c r="C38" s="50">
        <v>1129</v>
      </c>
      <c r="D38" s="46">
        <f t="shared" si="0"/>
        <v>0.84316654219566844</v>
      </c>
      <c r="E38" s="50">
        <v>210</v>
      </c>
      <c r="F38" s="46">
        <f t="shared" si="1"/>
        <v>0.15683345780433158</v>
      </c>
      <c r="G38" s="47">
        <f t="shared" si="2"/>
        <v>1339</v>
      </c>
      <c r="H38" s="50">
        <v>1370</v>
      </c>
      <c r="I38" s="49">
        <f t="shared" si="7"/>
        <v>0.86489898989898994</v>
      </c>
      <c r="J38" s="50">
        <v>214</v>
      </c>
      <c r="K38" s="103">
        <f t="shared" si="8"/>
        <v>0.13510101010101011</v>
      </c>
      <c r="L38" s="47">
        <f t="shared" si="4"/>
        <v>1584</v>
      </c>
      <c r="M38" s="17">
        <v>1505</v>
      </c>
      <c r="N38" s="49">
        <f t="shared" si="9"/>
        <v>0.88218053927315354</v>
      </c>
      <c r="O38" s="50">
        <v>201</v>
      </c>
      <c r="P38" s="103">
        <f t="shared" si="10"/>
        <v>0.11781946072684643</v>
      </c>
      <c r="Q38" s="47">
        <f t="shared" si="3"/>
        <v>1706</v>
      </c>
      <c r="R38" s="50">
        <v>1859</v>
      </c>
      <c r="S38" s="49">
        <f t="shared" si="5"/>
        <v>0.79072735006380268</v>
      </c>
      <c r="T38" s="17">
        <v>492</v>
      </c>
      <c r="U38" s="104">
        <f t="shared" si="6"/>
        <v>0.20927264993619737</v>
      </c>
      <c r="V38" s="102">
        <v>2351</v>
      </c>
    </row>
    <row r="39" spans="1:22">
      <c r="A39" s="13" t="s">
        <v>49</v>
      </c>
      <c r="B39" s="51">
        <v>2467</v>
      </c>
      <c r="C39" s="51">
        <v>1745</v>
      </c>
      <c r="D39" s="46">
        <f t="shared" si="0"/>
        <v>0.70733684637211192</v>
      </c>
      <c r="E39" s="51">
        <v>722</v>
      </c>
      <c r="F39" s="46">
        <f t="shared" si="1"/>
        <v>0.29266315362788814</v>
      </c>
      <c r="G39" s="47">
        <f t="shared" si="2"/>
        <v>2467</v>
      </c>
      <c r="H39" s="51">
        <v>1492</v>
      </c>
      <c r="I39" s="49">
        <f t="shared" si="7"/>
        <v>0.69817501169864293</v>
      </c>
      <c r="J39" s="51">
        <v>645</v>
      </c>
      <c r="K39" s="103">
        <f t="shared" si="8"/>
        <v>0.30182498830135707</v>
      </c>
      <c r="L39" s="47">
        <f t="shared" si="4"/>
        <v>2137</v>
      </c>
      <c r="M39" s="14">
        <v>1478</v>
      </c>
      <c r="N39" s="49">
        <f t="shared" si="9"/>
        <v>0.63927335640138405</v>
      </c>
      <c r="O39" s="51">
        <v>834</v>
      </c>
      <c r="P39" s="103">
        <f t="shared" si="10"/>
        <v>0.36072664359861589</v>
      </c>
      <c r="Q39" s="47">
        <f t="shared" si="3"/>
        <v>2312</v>
      </c>
      <c r="R39" s="51">
        <v>1274</v>
      </c>
      <c r="S39" s="48">
        <f t="shared" si="5"/>
        <v>0.55584642233856896</v>
      </c>
      <c r="T39" s="14">
        <v>1018</v>
      </c>
      <c r="U39" s="104">
        <f t="shared" si="6"/>
        <v>0.44415357766143104</v>
      </c>
      <c r="V39" s="102">
        <v>2292</v>
      </c>
    </row>
    <row r="40" spans="1:22">
      <c r="A40" s="16" t="s">
        <v>50</v>
      </c>
      <c r="B40" s="50">
        <v>7012</v>
      </c>
      <c r="C40" s="50">
        <v>5085</v>
      </c>
      <c r="D40" s="46">
        <f t="shared" si="0"/>
        <v>0.7251853964632059</v>
      </c>
      <c r="E40" s="50">
        <v>1927</v>
      </c>
      <c r="F40" s="46">
        <f t="shared" si="1"/>
        <v>0.27481460353679404</v>
      </c>
      <c r="G40" s="47">
        <f t="shared" si="2"/>
        <v>7012</v>
      </c>
      <c r="H40" s="50">
        <v>5590</v>
      </c>
      <c r="I40" s="49">
        <f t="shared" si="7"/>
        <v>0.72852860680307574</v>
      </c>
      <c r="J40" s="50">
        <v>2083</v>
      </c>
      <c r="K40" s="103">
        <f t="shared" si="8"/>
        <v>0.27147139319692426</v>
      </c>
      <c r="L40" s="47">
        <f t="shared" si="4"/>
        <v>7673</v>
      </c>
      <c r="M40" s="17">
        <v>6843</v>
      </c>
      <c r="N40" s="49">
        <f t="shared" si="9"/>
        <v>0.74558727391588586</v>
      </c>
      <c r="O40" s="50">
        <v>2335</v>
      </c>
      <c r="P40" s="103">
        <f t="shared" si="10"/>
        <v>0.25441272608411419</v>
      </c>
      <c r="Q40" s="47">
        <f t="shared" si="3"/>
        <v>9178</v>
      </c>
      <c r="R40" s="50">
        <v>7584</v>
      </c>
      <c r="S40" s="49">
        <f t="shared" si="5"/>
        <v>0.70060046189376446</v>
      </c>
      <c r="T40" s="17">
        <v>3241</v>
      </c>
      <c r="U40" s="104">
        <f t="shared" si="6"/>
        <v>0.29939953810623554</v>
      </c>
      <c r="V40" s="102">
        <v>10825</v>
      </c>
    </row>
    <row r="41" spans="1:22">
      <c r="A41" s="13" t="s">
        <v>51</v>
      </c>
      <c r="B41" s="51">
        <v>6732</v>
      </c>
      <c r="C41" s="51">
        <v>4770</v>
      </c>
      <c r="D41" s="46">
        <f t="shared" si="0"/>
        <v>0.70855614973262027</v>
      </c>
      <c r="E41" s="51">
        <v>1962</v>
      </c>
      <c r="F41" s="46">
        <f t="shared" si="1"/>
        <v>0.29144385026737968</v>
      </c>
      <c r="G41" s="47">
        <f t="shared" si="2"/>
        <v>6732</v>
      </c>
      <c r="H41" s="51">
        <v>5427</v>
      </c>
      <c r="I41" s="49">
        <f t="shared" si="7"/>
        <v>0.71173770491803279</v>
      </c>
      <c r="J41" s="51">
        <v>2198</v>
      </c>
      <c r="K41" s="103">
        <f t="shared" si="8"/>
        <v>0.28826229508196721</v>
      </c>
      <c r="L41" s="47">
        <f t="shared" si="4"/>
        <v>7625</v>
      </c>
      <c r="M41" s="14">
        <v>6060</v>
      </c>
      <c r="N41" s="49">
        <f t="shared" si="9"/>
        <v>0.69631161668390207</v>
      </c>
      <c r="O41" s="51">
        <v>2643</v>
      </c>
      <c r="P41" s="103">
        <f t="shared" si="10"/>
        <v>0.30368838331609788</v>
      </c>
      <c r="Q41" s="47">
        <f t="shared" si="3"/>
        <v>8703</v>
      </c>
      <c r="R41" s="51">
        <v>6476</v>
      </c>
      <c r="S41" s="48">
        <f t="shared" si="5"/>
        <v>0.70109342860236012</v>
      </c>
      <c r="T41" s="14">
        <v>2761</v>
      </c>
      <c r="U41" s="104">
        <f t="shared" si="6"/>
        <v>0.29890657139763993</v>
      </c>
      <c r="V41" s="102">
        <v>9237</v>
      </c>
    </row>
    <row r="42" spans="1:22">
      <c r="A42" s="16" t="s">
        <v>52</v>
      </c>
      <c r="B42" s="50">
        <v>1134</v>
      </c>
      <c r="C42" s="50">
        <v>949</v>
      </c>
      <c r="D42" s="46">
        <f t="shared" si="0"/>
        <v>0.83686067019400356</v>
      </c>
      <c r="E42" s="50">
        <v>185</v>
      </c>
      <c r="F42" s="46">
        <f t="shared" si="1"/>
        <v>0.16313932980599646</v>
      </c>
      <c r="G42" s="47">
        <f t="shared" si="2"/>
        <v>1134</v>
      </c>
      <c r="H42" s="50">
        <v>1087</v>
      </c>
      <c r="I42" s="49">
        <f t="shared" si="7"/>
        <v>0.84068058778035581</v>
      </c>
      <c r="J42" s="50">
        <v>206</v>
      </c>
      <c r="K42" s="103">
        <f t="shared" si="8"/>
        <v>0.15931941221964424</v>
      </c>
      <c r="L42" s="47">
        <f t="shared" si="4"/>
        <v>1293</v>
      </c>
      <c r="M42" s="17">
        <v>1193</v>
      </c>
      <c r="N42" s="49">
        <f t="shared" si="9"/>
        <v>0.81824417009602191</v>
      </c>
      <c r="O42" s="50">
        <v>265</v>
      </c>
      <c r="P42" s="103">
        <f t="shared" si="10"/>
        <v>0.18175582990397804</v>
      </c>
      <c r="Q42" s="47">
        <f t="shared" si="3"/>
        <v>1458</v>
      </c>
      <c r="R42" s="50">
        <v>1290</v>
      </c>
      <c r="S42" s="49">
        <f t="shared" si="5"/>
        <v>0.8027380211574362</v>
      </c>
      <c r="T42" s="17">
        <v>317</v>
      </c>
      <c r="U42" s="104">
        <f t="shared" si="6"/>
        <v>0.19726197884256377</v>
      </c>
      <c r="V42" s="102">
        <v>1607</v>
      </c>
    </row>
    <row r="43" spans="1:22">
      <c r="A43" s="13" t="s">
        <v>53</v>
      </c>
      <c r="B43" s="51">
        <v>578</v>
      </c>
      <c r="C43" s="51">
        <v>494</v>
      </c>
      <c r="D43" s="46">
        <f t="shared" si="0"/>
        <v>0.8546712802768166</v>
      </c>
      <c r="E43" s="51">
        <v>84</v>
      </c>
      <c r="F43" s="46">
        <f t="shared" si="1"/>
        <v>0.1453287197231834</v>
      </c>
      <c r="G43" s="47">
        <f t="shared" si="2"/>
        <v>578</v>
      </c>
      <c r="H43" s="51">
        <v>566</v>
      </c>
      <c r="I43" s="49">
        <f t="shared" si="7"/>
        <v>0.88161993769470404</v>
      </c>
      <c r="J43" s="51">
        <v>76</v>
      </c>
      <c r="K43" s="103">
        <f t="shared" si="8"/>
        <v>0.11838006230529595</v>
      </c>
      <c r="L43" s="47">
        <f t="shared" si="4"/>
        <v>642</v>
      </c>
      <c r="M43" s="14">
        <v>675</v>
      </c>
      <c r="N43" s="49">
        <f t="shared" si="9"/>
        <v>0.8928571428571429</v>
      </c>
      <c r="O43" s="51">
        <v>81</v>
      </c>
      <c r="P43" s="103">
        <f t="shared" si="10"/>
        <v>0.10714285714285714</v>
      </c>
      <c r="Q43" s="47">
        <f t="shared" si="3"/>
        <v>756</v>
      </c>
      <c r="R43" s="51">
        <v>755</v>
      </c>
      <c r="S43" s="48">
        <f t="shared" si="5"/>
        <v>0.84926884139482561</v>
      </c>
      <c r="T43" s="14">
        <v>134</v>
      </c>
      <c r="U43" s="104">
        <f t="shared" si="6"/>
        <v>0.15073115860517436</v>
      </c>
      <c r="V43" s="102">
        <v>889</v>
      </c>
    </row>
    <row r="44" spans="1:22">
      <c r="A44" s="16" t="s">
        <v>54</v>
      </c>
      <c r="B44" s="50">
        <v>220</v>
      </c>
      <c r="C44" s="50">
        <v>192</v>
      </c>
      <c r="D44" s="46">
        <f t="shared" si="0"/>
        <v>0.87272727272727268</v>
      </c>
      <c r="E44" s="50">
        <v>28</v>
      </c>
      <c r="F44" s="46">
        <f t="shared" si="1"/>
        <v>0.12727272727272726</v>
      </c>
      <c r="G44" s="47">
        <f t="shared" si="2"/>
        <v>220</v>
      </c>
      <c r="H44" s="50">
        <v>267</v>
      </c>
      <c r="I44" s="49">
        <f t="shared" si="7"/>
        <v>0.95357142857142863</v>
      </c>
      <c r="J44" s="50">
        <v>13</v>
      </c>
      <c r="K44" s="103">
        <f t="shared" si="8"/>
        <v>4.642857142857143E-2</v>
      </c>
      <c r="L44" s="47">
        <f t="shared" si="4"/>
        <v>280</v>
      </c>
      <c r="M44" s="17">
        <v>382</v>
      </c>
      <c r="N44" s="49">
        <f t="shared" si="9"/>
        <v>0.92944038929440387</v>
      </c>
      <c r="O44" s="50">
        <v>29</v>
      </c>
      <c r="P44" s="103">
        <f t="shared" si="10"/>
        <v>7.0559610705596104E-2</v>
      </c>
      <c r="Q44" s="47">
        <f t="shared" si="3"/>
        <v>411</v>
      </c>
      <c r="R44" s="50">
        <v>439</v>
      </c>
      <c r="S44" s="49">
        <f t="shared" si="5"/>
        <v>0.92033542976939209</v>
      </c>
      <c r="T44" s="17">
        <v>38</v>
      </c>
      <c r="U44" s="104">
        <f t="shared" si="6"/>
        <v>7.9664570230607967E-2</v>
      </c>
      <c r="V44" s="102">
        <v>477</v>
      </c>
    </row>
    <row r="45" spans="1:22">
      <c r="A45" s="13" t="s">
        <v>55</v>
      </c>
      <c r="B45" s="51">
        <v>1953</v>
      </c>
      <c r="C45" s="51">
        <v>1758</v>
      </c>
      <c r="D45" s="46">
        <f t="shared" si="0"/>
        <v>0.90015360983102921</v>
      </c>
      <c r="E45" s="51">
        <v>195</v>
      </c>
      <c r="F45" s="46">
        <f t="shared" si="1"/>
        <v>9.9846390168970817E-2</v>
      </c>
      <c r="G45" s="47">
        <f t="shared" si="2"/>
        <v>1953</v>
      </c>
      <c r="H45" s="51">
        <v>1984</v>
      </c>
      <c r="I45" s="49">
        <f t="shared" si="7"/>
        <v>0.90181818181818185</v>
      </c>
      <c r="J45" s="51">
        <v>216</v>
      </c>
      <c r="K45" s="103">
        <f t="shared" si="8"/>
        <v>9.8181818181818176E-2</v>
      </c>
      <c r="L45" s="47">
        <f t="shared" si="4"/>
        <v>2200</v>
      </c>
      <c r="M45" s="14">
        <v>2277</v>
      </c>
      <c r="N45" s="49">
        <f t="shared" si="9"/>
        <v>0.91007194244604317</v>
      </c>
      <c r="O45" s="51">
        <v>225</v>
      </c>
      <c r="P45" s="103">
        <f t="shared" si="10"/>
        <v>8.9928057553956831E-2</v>
      </c>
      <c r="Q45" s="47">
        <f t="shared" si="3"/>
        <v>2502</v>
      </c>
      <c r="R45" s="51">
        <v>3391</v>
      </c>
      <c r="S45" s="48">
        <f t="shared" si="5"/>
        <v>0.90619989310529125</v>
      </c>
      <c r="T45" s="14">
        <v>351</v>
      </c>
      <c r="U45" s="104">
        <f t="shared" si="6"/>
        <v>9.3800106894708718E-2</v>
      </c>
      <c r="V45" s="102">
        <v>3742</v>
      </c>
    </row>
    <row r="46" spans="1:22">
      <c r="A46" s="16" t="s">
        <v>56</v>
      </c>
      <c r="B46" s="50">
        <v>543</v>
      </c>
      <c r="C46" s="50">
        <v>466</v>
      </c>
      <c r="D46" s="46">
        <f t="shared" si="0"/>
        <v>0.85819521178637204</v>
      </c>
      <c r="E46" s="50">
        <v>77</v>
      </c>
      <c r="F46" s="46">
        <f t="shared" si="1"/>
        <v>0.14180478821362799</v>
      </c>
      <c r="G46" s="47">
        <f t="shared" si="2"/>
        <v>543</v>
      </c>
      <c r="H46" s="50">
        <v>429</v>
      </c>
      <c r="I46" s="49">
        <f t="shared" si="7"/>
        <v>0.83300970873786406</v>
      </c>
      <c r="J46" s="50">
        <v>86</v>
      </c>
      <c r="K46" s="103">
        <f t="shared" si="8"/>
        <v>0.16699029126213591</v>
      </c>
      <c r="L46" s="47">
        <f t="shared" si="4"/>
        <v>515</v>
      </c>
      <c r="M46" s="17">
        <v>397</v>
      </c>
      <c r="N46" s="49">
        <f t="shared" si="9"/>
        <v>0.83403361344537819</v>
      </c>
      <c r="O46" s="50">
        <v>79</v>
      </c>
      <c r="P46" s="103">
        <f t="shared" si="10"/>
        <v>0.16596638655462184</v>
      </c>
      <c r="Q46" s="47">
        <f t="shared" si="3"/>
        <v>476</v>
      </c>
      <c r="R46" s="50">
        <v>410</v>
      </c>
      <c r="S46" s="49">
        <f t="shared" si="5"/>
        <v>0.82164328657314634</v>
      </c>
      <c r="T46" s="17">
        <v>89</v>
      </c>
      <c r="U46" s="104">
        <f t="shared" si="6"/>
        <v>0.17835671342685372</v>
      </c>
      <c r="V46" s="102">
        <v>499</v>
      </c>
    </row>
    <row r="47" spans="1:22">
      <c r="A47" s="13" t="s">
        <v>57</v>
      </c>
      <c r="B47" s="51">
        <v>385</v>
      </c>
      <c r="C47" s="51">
        <v>341</v>
      </c>
      <c r="D47" s="46">
        <f t="shared" si="0"/>
        <v>0.88571428571428568</v>
      </c>
      <c r="E47" s="51">
        <v>44</v>
      </c>
      <c r="F47" s="46">
        <f t="shared" si="1"/>
        <v>0.11428571428571428</v>
      </c>
      <c r="G47" s="47">
        <f t="shared" si="2"/>
        <v>385</v>
      </c>
      <c r="H47" s="51">
        <v>371</v>
      </c>
      <c r="I47" s="49">
        <f t="shared" si="7"/>
        <v>0.8355855855855856</v>
      </c>
      <c r="J47" s="51">
        <v>73</v>
      </c>
      <c r="K47" s="103">
        <f t="shared" si="8"/>
        <v>0.16441441441441443</v>
      </c>
      <c r="L47" s="47">
        <f t="shared" si="4"/>
        <v>444</v>
      </c>
      <c r="M47" s="14">
        <v>379</v>
      </c>
      <c r="N47" s="49">
        <f t="shared" si="9"/>
        <v>0.83480176211453749</v>
      </c>
      <c r="O47" s="51">
        <v>75</v>
      </c>
      <c r="P47" s="103">
        <f t="shared" si="10"/>
        <v>0.16519823788546256</v>
      </c>
      <c r="Q47" s="47">
        <f t="shared" si="3"/>
        <v>454</v>
      </c>
      <c r="R47" s="51">
        <v>379</v>
      </c>
      <c r="S47" s="48">
        <f t="shared" si="5"/>
        <v>0.82212581344902391</v>
      </c>
      <c r="T47" s="14">
        <v>82</v>
      </c>
      <c r="U47" s="104">
        <f t="shared" si="6"/>
        <v>0.17787418655097614</v>
      </c>
      <c r="V47" s="102">
        <v>461</v>
      </c>
    </row>
    <row r="48" spans="1:22" ht="15.75" thickBot="1">
      <c r="A48" s="23" t="s">
        <v>58</v>
      </c>
      <c r="B48" s="93">
        <v>658</v>
      </c>
      <c r="C48" s="93">
        <v>510</v>
      </c>
      <c r="D48" s="98">
        <f t="shared" si="0"/>
        <v>0.77507598784194531</v>
      </c>
      <c r="E48" s="93">
        <v>148</v>
      </c>
      <c r="F48" s="98">
        <f t="shared" si="1"/>
        <v>0.22492401215805471</v>
      </c>
      <c r="G48" s="106">
        <f t="shared" si="2"/>
        <v>658</v>
      </c>
      <c r="H48" s="93">
        <v>478</v>
      </c>
      <c r="I48" s="88">
        <f t="shared" si="7"/>
        <v>0.74108527131782942</v>
      </c>
      <c r="J48" s="93">
        <v>167</v>
      </c>
      <c r="K48" s="107">
        <f t="shared" si="8"/>
        <v>0.25891472868217053</v>
      </c>
      <c r="L48" s="106">
        <f t="shared" si="4"/>
        <v>645</v>
      </c>
      <c r="M48" s="24">
        <v>455</v>
      </c>
      <c r="N48" s="88">
        <f t="shared" si="9"/>
        <v>0.74468085106382975</v>
      </c>
      <c r="O48" s="93">
        <v>156</v>
      </c>
      <c r="P48" s="107">
        <f t="shared" si="10"/>
        <v>0.25531914893617019</v>
      </c>
      <c r="Q48" s="106">
        <f t="shared" si="3"/>
        <v>611</v>
      </c>
      <c r="R48" s="93">
        <v>417</v>
      </c>
      <c r="S48" s="88">
        <f t="shared" si="5"/>
        <v>0.73544973544973546</v>
      </c>
      <c r="T48" s="24">
        <v>150</v>
      </c>
      <c r="U48" s="105">
        <f t="shared" si="6"/>
        <v>0.26455026455026454</v>
      </c>
      <c r="V48" s="55">
        <v>567</v>
      </c>
    </row>
    <row r="50" spans="1:1">
      <c r="A50" t="s">
        <v>66</v>
      </c>
    </row>
  </sheetData>
  <sortState xmlns:xlrd2="http://schemas.microsoft.com/office/spreadsheetml/2017/richdata2" ref="A10:Q49">
    <sortCondition ref="A10:A49"/>
  </sortState>
  <mergeCells count="24">
    <mergeCell ref="A1:U1"/>
    <mergeCell ref="A2:U2"/>
    <mergeCell ref="L4:L7"/>
    <mergeCell ref="E5:F6"/>
    <mergeCell ref="H5:I6"/>
    <mergeCell ref="J5:K6"/>
    <mergeCell ref="M5:N6"/>
    <mergeCell ref="O5:P6"/>
    <mergeCell ref="G4:G7"/>
    <mergeCell ref="A4:A7"/>
    <mergeCell ref="B4:B7"/>
    <mergeCell ref="C4:D4"/>
    <mergeCell ref="E4:F4"/>
    <mergeCell ref="C5:D6"/>
    <mergeCell ref="J4:K4"/>
    <mergeCell ref="H4:I4"/>
    <mergeCell ref="V4:V7"/>
    <mergeCell ref="R5:S6"/>
    <mergeCell ref="T5:U6"/>
    <mergeCell ref="Q4:Q7"/>
    <mergeCell ref="M4:N4"/>
    <mergeCell ref="O4:P4"/>
    <mergeCell ref="R4:S4"/>
    <mergeCell ref="T4:U4"/>
  </mergeCells>
  <hyperlinks>
    <hyperlink ref="X6" r:id="rId1" xr:uid="{00000000-0004-0000-0100-000000000000}"/>
  </hyperlinks>
  <pageMargins left="0.7" right="0.7" top="0.75" bottom="0.75" header="0.3" footer="0.3"/>
  <pageSetup orientation="portrait" verticalDpi="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W51"/>
  <sheetViews>
    <sheetView workbookViewId="0">
      <selection activeCell="J9" sqref="J9"/>
    </sheetView>
  </sheetViews>
  <sheetFormatPr defaultRowHeight="15"/>
  <cols>
    <col min="1" max="1" width="27.28515625" customWidth="1"/>
    <col min="10" max="11" width="13.85546875" customWidth="1"/>
    <col min="12" max="12" width="10.42578125" customWidth="1"/>
    <col min="13" max="14" width="10.7109375" customWidth="1"/>
    <col min="15" max="15" width="11.85546875" customWidth="1"/>
    <col min="16" max="16" width="13.7109375" customWidth="1"/>
    <col min="17" max="17" width="11.7109375" customWidth="1"/>
    <col min="18" max="19" width="10.7109375" customWidth="1"/>
    <col min="20" max="20" width="10.85546875" customWidth="1"/>
    <col min="21" max="21" width="11.42578125" customWidth="1"/>
  </cols>
  <sheetData>
    <row r="1" spans="1:23">
      <c r="A1" s="257" t="s">
        <v>229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79"/>
      <c r="W1" s="79"/>
    </row>
    <row r="2" spans="1:23">
      <c r="A2" s="257" t="s">
        <v>134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79"/>
      <c r="W2" s="79"/>
    </row>
    <row r="3" spans="1:23">
      <c r="A3" s="257" t="s">
        <v>230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43"/>
      <c r="W3" s="43"/>
    </row>
    <row r="4" spans="1:23" ht="15.75" thickBot="1"/>
    <row r="5" spans="1:23" ht="15" customHeight="1">
      <c r="A5" s="230" t="s">
        <v>18</v>
      </c>
      <c r="B5" s="232" t="s">
        <v>231</v>
      </c>
      <c r="C5" s="232"/>
      <c r="D5" s="232"/>
      <c r="E5" s="232"/>
      <c r="F5" s="232"/>
      <c r="G5" s="232"/>
      <c r="H5" s="232"/>
      <c r="I5" s="232"/>
      <c r="J5" s="235" t="s">
        <v>232</v>
      </c>
      <c r="K5" s="235"/>
      <c r="L5" s="262" t="s">
        <v>233</v>
      </c>
      <c r="M5" s="262"/>
      <c r="N5" s="262"/>
      <c r="O5" s="262"/>
      <c r="P5" s="259" t="s">
        <v>234</v>
      </c>
      <c r="Q5" s="259"/>
      <c r="R5" s="259" t="s">
        <v>235</v>
      </c>
      <c r="S5" s="259"/>
      <c r="T5" s="259"/>
      <c r="U5" s="267"/>
    </row>
    <row r="6" spans="1:23">
      <c r="A6" s="231"/>
      <c r="B6" s="246" t="s">
        <v>236</v>
      </c>
      <c r="C6" s="246"/>
      <c r="D6" s="246" t="s">
        <v>237</v>
      </c>
      <c r="E6" s="246"/>
      <c r="F6" s="246" t="s">
        <v>238</v>
      </c>
      <c r="G6" s="246"/>
      <c r="H6" s="246" t="s">
        <v>239</v>
      </c>
      <c r="I6" s="246"/>
      <c r="J6" s="237"/>
      <c r="K6" s="237"/>
      <c r="L6" s="263"/>
      <c r="M6" s="263"/>
      <c r="N6" s="263"/>
      <c r="O6" s="263"/>
      <c r="P6" s="260"/>
      <c r="Q6" s="260"/>
      <c r="R6" s="260"/>
      <c r="S6" s="260"/>
      <c r="T6" s="260"/>
      <c r="U6" s="268"/>
    </row>
    <row r="7" spans="1:23">
      <c r="A7" s="231"/>
      <c r="B7" s="246"/>
      <c r="C7" s="246"/>
      <c r="D7" s="246"/>
      <c r="E7" s="246"/>
      <c r="F7" s="246"/>
      <c r="G7" s="246"/>
      <c r="H7" s="246"/>
      <c r="I7" s="246"/>
      <c r="J7" s="265" t="s">
        <v>240</v>
      </c>
      <c r="K7" s="265" t="s">
        <v>241</v>
      </c>
      <c r="L7" s="265" t="s">
        <v>236</v>
      </c>
      <c r="M7" s="265" t="s">
        <v>237</v>
      </c>
      <c r="N7" s="265" t="s">
        <v>238</v>
      </c>
      <c r="O7" s="265" t="s">
        <v>239</v>
      </c>
      <c r="P7" s="265" t="s">
        <v>240</v>
      </c>
      <c r="Q7" s="265" t="s">
        <v>242</v>
      </c>
      <c r="R7" s="265" t="s">
        <v>236</v>
      </c>
      <c r="S7" s="265" t="s">
        <v>237</v>
      </c>
      <c r="T7" s="246" t="s">
        <v>238</v>
      </c>
      <c r="U7" s="258" t="s">
        <v>239</v>
      </c>
    </row>
    <row r="8" spans="1:23">
      <c r="A8" s="231"/>
      <c r="B8" s="80" t="s">
        <v>62</v>
      </c>
      <c r="C8" s="80" t="s">
        <v>243</v>
      </c>
      <c r="D8" s="80" t="s">
        <v>62</v>
      </c>
      <c r="E8" s="80" t="s">
        <v>243</v>
      </c>
      <c r="F8" s="80" t="s">
        <v>62</v>
      </c>
      <c r="G8" s="80" t="s">
        <v>243</v>
      </c>
      <c r="H8" s="80" t="s">
        <v>62</v>
      </c>
      <c r="I8" s="80" t="s">
        <v>243</v>
      </c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46"/>
      <c r="U8" s="258"/>
    </row>
    <row r="9" spans="1:23" s="8" customFormat="1">
      <c r="A9" s="10" t="s">
        <v>11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2"/>
    </row>
    <row r="10" spans="1:23">
      <c r="A10" s="13" t="s">
        <v>19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5"/>
    </row>
    <row r="11" spans="1:23">
      <c r="A11" s="16" t="s">
        <v>244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8"/>
    </row>
    <row r="12" spans="1:23">
      <c r="A12" s="13" t="s">
        <v>21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5"/>
    </row>
    <row r="13" spans="1:23">
      <c r="A13" s="16" t="s">
        <v>22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8"/>
    </row>
    <row r="14" spans="1:23">
      <c r="A14" s="13" t="s">
        <v>23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5"/>
    </row>
    <row r="15" spans="1:23">
      <c r="A15" s="16" t="s">
        <v>24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8"/>
    </row>
    <row r="16" spans="1:23">
      <c r="A16" s="13" t="s">
        <v>25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5"/>
    </row>
    <row r="17" spans="1:21">
      <c r="A17" s="16" t="s">
        <v>26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</row>
    <row r="18" spans="1:21">
      <c r="A18" s="13" t="s">
        <v>27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5"/>
    </row>
    <row r="19" spans="1:21">
      <c r="A19" s="16" t="s">
        <v>28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8"/>
    </row>
    <row r="20" spans="1:21">
      <c r="A20" s="13" t="s">
        <v>29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5"/>
    </row>
    <row r="21" spans="1:21">
      <c r="A21" s="16" t="s">
        <v>30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8"/>
    </row>
    <row r="22" spans="1:21">
      <c r="A22" s="13" t="s">
        <v>31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5"/>
    </row>
    <row r="23" spans="1:21">
      <c r="A23" s="16" t="s">
        <v>32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8"/>
    </row>
    <row r="24" spans="1:21">
      <c r="A24" s="13" t="s">
        <v>33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5"/>
    </row>
    <row r="25" spans="1:21">
      <c r="A25" s="16" t="s">
        <v>34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8"/>
    </row>
    <row r="26" spans="1:21">
      <c r="A26" s="13" t="s">
        <v>35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5"/>
    </row>
    <row r="27" spans="1:21">
      <c r="A27" s="16" t="s">
        <v>36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8"/>
    </row>
    <row r="28" spans="1:21">
      <c r="A28" s="13" t="s">
        <v>37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5"/>
    </row>
    <row r="29" spans="1:21">
      <c r="A29" s="16" t="s">
        <v>38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8"/>
    </row>
    <row r="30" spans="1:21">
      <c r="A30" s="13" t="s">
        <v>39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5"/>
    </row>
    <row r="31" spans="1:21">
      <c r="A31" s="16" t="s">
        <v>40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8"/>
    </row>
    <row r="32" spans="1:21">
      <c r="A32" s="13" t="s">
        <v>41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5"/>
    </row>
    <row r="33" spans="1:21">
      <c r="A33" s="16" t="s">
        <v>42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8"/>
    </row>
    <row r="34" spans="1:21">
      <c r="A34" s="13" t="s">
        <v>43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5"/>
    </row>
    <row r="35" spans="1:21">
      <c r="A35" s="16" t="s">
        <v>44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8"/>
    </row>
    <row r="36" spans="1:21">
      <c r="A36" s="13" t="s">
        <v>45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5"/>
    </row>
    <row r="37" spans="1:21">
      <c r="A37" s="16" t="s">
        <v>46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8"/>
    </row>
    <row r="38" spans="1:21">
      <c r="A38" s="13" t="s">
        <v>47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5"/>
    </row>
    <row r="39" spans="1:21">
      <c r="A39" s="16" t="s">
        <v>48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8"/>
    </row>
    <row r="40" spans="1:21">
      <c r="A40" s="13" t="s">
        <v>49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5"/>
    </row>
    <row r="41" spans="1:21">
      <c r="A41" s="16" t="s">
        <v>50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8"/>
    </row>
    <row r="42" spans="1:21">
      <c r="A42" s="13" t="s">
        <v>51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5"/>
    </row>
    <row r="43" spans="1:21">
      <c r="A43" s="16" t="s">
        <v>52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8"/>
    </row>
    <row r="44" spans="1:21">
      <c r="A44" s="13" t="s">
        <v>53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5"/>
    </row>
    <row r="45" spans="1:21">
      <c r="A45" s="16" t="s">
        <v>54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8"/>
    </row>
    <row r="46" spans="1:21">
      <c r="A46" s="13" t="s">
        <v>55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5"/>
    </row>
    <row r="47" spans="1:21">
      <c r="A47" s="16" t="s">
        <v>56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8"/>
    </row>
    <row r="48" spans="1:21">
      <c r="A48" s="13" t="s">
        <v>57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5"/>
    </row>
    <row r="49" spans="1:21" ht="15.75" thickBot="1">
      <c r="A49" s="23" t="s">
        <v>58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5"/>
    </row>
    <row r="51" spans="1:21">
      <c r="A51" t="s">
        <v>210</v>
      </c>
    </row>
  </sheetData>
  <sortState xmlns:xlrd2="http://schemas.microsoft.com/office/spreadsheetml/2017/richdata2" ref="A10:A49">
    <sortCondition ref="A10:A49"/>
  </sortState>
  <mergeCells count="25">
    <mergeCell ref="S7:S8"/>
    <mergeCell ref="T7:T8"/>
    <mergeCell ref="U7:U8"/>
    <mergeCell ref="R5:U6"/>
    <mergeCell ref="A1:U1"/>
    <mergeCell ref="A2:U2"/>
    <mergeCell ref="A3:U3"/>
    <mergeCell ref="O7:O8"/>
    <mergeCell ref="P5:Q6"/>
    <mergeCell ref="P7:P8"/>
    <mergeCell ref="Q7:Q8"/>
    <mergeCell ref="R7:R8"/>
    <mergeCell ref="J7:J8"/>
    <mergeCell ref="K7:K8"/>
    <mergeCell ref="L7:L8"/>
    <mergeCell ref="M7:M8"/>
    <mergeCell ref="N7:N8"/>
    <mergeCell ref="A5:A8"/>
    <mergeCell ref="B5:I5"/>
    <mergeCell ref="B6:C7"/>
    <mergeCell ref="D6:E7"/>
    <mergeCell ref="F6:G7"/>
    <mergeCell ref="H6:I7"/>
    <mergeCell ref="L5:O6"/>
    <mergeCell ref="J5:K6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0"/>
  <sheetViews>
    <sheetView workbookViewId="0">
      <pane xSplit="1" topLeftCell="N1" activePane="topRight" state="frozen"/>
      <selection pane="topRight" activeCell="AE21" sqref="AE21"/>
    </sheetView>
  </sheetViews>
  <sheetFormatPr defaultRowHeight="15"/>
  <cols>
    <col min="1" max="1" width="21.140625" customWidth="1"/>
    <col min="5" max="5" width="11.42578125" customWidth="1"/>
    <col min="6" max="6" width="12.28515625" customWidth="1"/>
    <col min="13" max="13" width="11.7109375" customWidth="1"/>
    <col min="14" max="14" width="12.7109375" customWidth="1"/>
    <col min="21" max="21" width="12.28515625" customWidth="1"/>
    <col min="22" max="22" width="12.140625" customWidth="1"/>
  </cols>
  <sheetData>
    <row r="1" spans="1:28">
      <c r="A1" s="257" t="s">
        <v>67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</row>
    <row r="2" spans="1:28">
      <c r="A2" s="257" t="s">
        <v>68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</row>
    <row r="3" spans="1:28" ht="15.75" thickBot="1"/>
    <row r="4" spans="1:28" ht="15" customHeight="1">
      <c r="A4" s="230" t="s">
        <v>18</v>
      </c>
      <c r="B4" s="235" t="s">
        <v>69</v>
      </c>
      <c r="C4" s="235"/>
      <c r="D4" s="235"/>
      <c r="E4" s="259" t="s">
        <v>70</v>
      </c>
      <c r="F4" s="259" t="s">
        <v>6</v>
      </c>
      <c r="G4" s="235" t="s">
        <v>71</v>
      </c>
      <c r="H4" s="235"/>
      <c r="I4" s="235"/>
      <c r="J4" s="235"/>
      <c r="K4" s="235"/>
      <c r="L4" s="235"/>
      <c r="M4" s="254" t="s">
        <v>70</v>
      </c>
      <c r="N4" s="254" t="s">
        <v>6</v>
      </c>
      <c r="O4" s="235" t="s">
        <v>72</v>
      </c>
      <c r="P4" s="235"/>
      <c r="Q4" s="235"/>
      <c r="R4" s="235"/>
      <c r="S4" s="235"/>
      <c r="T4" s="235"/>
      <c r="U4" s="254" t="s">
        <v>70</v>
      </c>
      <c r="V4" s="254" t="s">
        <v>6</v>
      </c>
      <c r="W4" s="235" t="s">
        <v>73</v>
      </c>
      <c r="X4" s="235"/>
      <c r="Y4" s="235"/>
      <c r="Z4" s="235" t="s">
        <v>74</v>
      </c>
      <c r="AA4" s="235"/>
      <c r="AB4" s="236"/>
    </row>
    <row r="5" spans="1:28" ht="15" customHeight="1">
      <c r="A5" s="231"/>
      <c r="B5" s="246">
        <v>1990</v>
      </c>
      <c r="C5" s="246">
        <v>2000</v>
      </c>
      <c r="D5" s="246">
        <v>2010</v>
      </c>
      <c r="E5" s="260"/>
      <c r="F5" s="260"/>
      <c r="G5" s="246">
        <v>1990</v>
      </c>
      <c r="H5" s="246"/>
      <c r="I5" s="246">
        <v>2000</v>
      </c>
      <c r="J5" s="246"/>
      <c r="K5" s="246">
        <v>2010</v>
      </c>
      <c r="L5" s="246"/>
      <c r="M5" s="255"/>
      <c r="N5" s="255"/>
      <c r="O5" s="246">
        <v>1990</v>
      </c>
      <c r="P5" s="246"/>
      <c r="Q5" s="246">
        <v>2000</v>
      </c>
      <c r="R5" s="246"/>
      <c r="S5" s="246">
        <v>2010</v>
      </c>
      <c r="T5" s="246"/>
      <c r="U5" s="255"/>
      <c r="V5" s="255"/>
      <c r="W5" s="246">
        <v>1990</v>
      </c>
      <c r="X5" s="246">
        <v>2000</v>
      </c>
      <c r="Y5" s="246">
        <v>2010</v>
      </c>
      <c r="Z5" s="246">
        <v>1990</v>
      </c>
      <c r="AA5" s="246">
        <v>2000</v>
      </c>
      <c r="AB5" s="258">
        <v>2010</v>
      </c>
    </row>
    <row r="6" spans="1:28">
      <c r="A6" s="231"/>
      <c r="B6" s="246"/>
      <c r="C6" s="246"/>
      <c r="D6" s="246"/>
      <c r="E6" s="260"/>
      <c r="F6" s="260"/>
      <c r="G6" s="80" t="s">
        <v>8</v>
      </c>
      <c r="H6" s="80" t="s">
        <v>9</v>
      </c>
      <c r="I6" s="80" t="s">
        <v>8</v>
      </c>
      <c r="J6" s="80" t="s">
        <v>9</v>
      </c>
      <c r="K6" s="80" t="s">
        <v>8</v>
      </c>
      <c r="L6" s="80" t="s">
        <v>9</v>
      </c>
      <c r="M6" s="256"/>
      <c r="N6" s="256"/>
      <c r="O6" s="80" t="s">
        <v>8</v>
      </c>
      <c r="P6" s="80" t="s">
        <v>9</v>
      </c>
      <c r="Q6" s="80" t="s">
        <v>8</v>
      </c>
      <c r="R6" s="80" t="s">
        <v>9</v>
      </c>
      <c r="S6" s="80" t="s">
        <v>8</v>
      </c>
      <c r="T6" s="80" t="s">
        <v>9</v>
      </c>
      <c r="U6" s="256"/>
      <c r="V6" s="256"/>
      <c r="W6" s="246"/>
      <c r="X6" s="246"/>
      <c r="Y6" s="246"/>
      <c r="Z6" s="246"/>
      <c r="AA6" s="246"/>
      <c r="AB6" s="258"/>
    </row>
    <row r="7" spans="1:28" s="8" customFormat="1">
      <c r="A7" s="10" t="s">
        <v>11</v>
      </c>
      <c r="B7" s="45">
        <v>102684</v>
      </c>
      <c r="C7" s="45">
        <v>111133</v>
      </c>
      <c r="D7" s="45">
        <v>120406</v>
      </c>
      <c r="E7" s="47">
        <v>8449</v>
      </c>
      <c r="F7" s="47">
        <f>D7-C7</f>
        <v>9273</v>
      </c>
      <c r="G7" s="45">
        <v>95264</v>
      </c>
      <c r="H7" s="46">
        <f>G7/B7</f>
        <v>0.9277394725565814</v>
      </c>
      <c r="I7" s="45">
        <v>102670</v>
      </c>
      <c r="J7" s="46">
        <f>I7/C7</f>
        <v>0.92384800194361716</v>
      </c>
      <c r="K7" s="45">
        <v>110435</v>
      </c>
      <c r="L7" s="46">
        <f>K7/D7</f>
        <v>0.91718851220038866</v>
      </c>
      <c r="M7" s="47">
        <f>I7-G7</f>
        <v>7406</v>
      </c>
      <c r="N7" s="47">
        <f>K7-I7</f>
        <v>7765</v>
      </c>
      <c r="O7" s="45">
        <v>7420</v>
      </c>
      <c r="P7" s="84">
        <v>7.2300000000000003E-2</v>
      </c>
      <c r="Q7" s="45">
        <v>8463</v>
      </c>
      <c r="R7" s="84">
        <v>7.6200000000000004E-2</v>
      </c>
      <c r="S7" s="45">
        <v>9971</v>
      </c>
      <c r="T7" s="46">
        <f>S7/D7</f>
        <v>8.2811487799611311E-2</v>
      </c>
      <c r="U7" s="47">
        <f>Q7-O7</f>
        <v>1043</v>
      </c>
      <c r="V7" s="47">
        <f>S7-Q7</f>
        <v>1508</v>
      </c>
      <c r="W7" s="11">
        <v>1.4</v>
      </c>
      <c r="X7" s="11">
        <v>2.1</v>
      </c>
      <c r="Y7" s="11">
        <v>2.4</v>
      </c>
      <c r="Z7" s="11">
        <v>6.3</v>
      </c>
      <c r="AA7" s="11">
        <v>9.1999999999999993</v>
      </c>
      <c r="AB7" s="12">
        <v>8.4</v>
      </c>
    </row>
    <row r="8" spans="1:28">
      <c r="A8" s="13" t="s">
        <v>75</v>
      </c>
      <c r="B8" s="14">
        <v>153</v>
      </c>
      <c r="C8" s="14">
        <v>152</v>
      </c>
      <c r="D8" s="51">
        <v>162</v>
      </c>
      <c r="E8" s="102">
        <v>-1</v>
      </c>
      <c r="F8" s="47">
        <f t="shared" ref="F8:F47" si="0">D8-C8</f>
        <v>10</v>
      </c>
      <c r="G8" s="14">
        <v>137</v>
      </c>
      <c r="H8" s="46">
        <f t="shared" ref="H8:H47" si="1">G8/B8</f>
        <v>0.89542483660130723</v>
      </c>
      <c r="I8" s="14">
        <v>144</v>
      </c>
      <c r="J8" s="46">
        <f t="shared" ref="J8:J47" si="2">I8/C8</f>
        <v>0.94736842105263153</v>
      </c>
      <c r="K8" s="14">
        <v>152</v>
      </c>
      <c r="L8" s="46">
        <f t="shared" ref="L8:L47" si="3">K8/D8</f>
        <v>0.93827160493827155</v>
      </c>
      <c r="M8" s="47">
        <f t="shared" ref="M8:M47" si="4">I8-G8</f>
        <v>7</v>
      </c>
      <c r="N8" s="47">
        <f t="shared" ref="N8:N47" si="5">K8-I8</f>
        <v>8</v>
      </c>
      <c r="O8" s="14">
        <v>16</v>
      </c>
      <c r="P8" s="85">
        <v>0.1046</v>
      </c>
      <c r="Q8" s="14">
        <v>8</v>
      </c>
      <c r="R8" s="85">
        <v>5.2600000000000001E-2</v>
      </c>
      <c r="S8" s="14">
        <v>10</v>
      </c>
      <c r="T8" s="46">
        <f t="shared" ref="T8:T47" si="6">S8/D8</f>
        <v>6.1728395061728392E-2</v>
      </c>
      <c r="U8" s="47">
        <f t="shared" ref="U8:U47" si="7">Q8-O8</f>
        <v>-8</v>
      </c>
      <c r="V8" s="47">
        <f t="shared" ref="V8:V47" si="8">S8-Q8</f>
        <v>2</v>
      </c>
      <c r="W8" s="14">
        <v>2.7</v>
      </c>
      <c r="X8" s="14">
        <v>1.6</v>
      </c>
      <c r="Y8" s="14">
        <v>0</v>
      </c>
      <c r="Z8" s="14">
        <v>12.9</v>
      </c>
      <c r="AA8" s="14">
        <v>11.1</v>
      </c>
      <c r="AB8" s="15">
        <v>0</v>
      </c>
    </row>
    <row r="9" spans="1:28">
      <c r="A9" s="16" t="s">
        <v>76</v>
      </c>
      <c r="B9" s="50">
        <v>1012</v>
      </c>
      <c r="C9" s="50">
        <v>1069</v>
      </c>
      <c r="D9" s="50">
        <v>1146</v>
      </c>
      <c r="E9" s="102">
        <v>57</v>
      </c>
      <c r="F9" s="47">
        <f t="shared" si="0"/>
        <v>77</v>
      </c>
      <c r="G9" s="17">
        <v>973</v>
      </c>
      <c r="H9" s="46">
        <f t="shared" si="1"/>
        <v>0.96146245059288538</v>
      </c>
      <c r="I9" s="50">
        <v>1019</v>
      </c>
      <c r="J9" s="46">
        <f t="shared" si="2"/>
        <v>0.95322731524789528</v>
      </c>
      <c r="K9" s="50">
        <v>1102</v>
      </c>
      <c r="L9" s="46">
        <f t="shared" si="3"/>
        <v>0.96160558464223389</v>
      </c>
      <c r="M9" s="47">
        <f t="shared" si="4"/>
        <v>46</v>
      </c>
      <c r="N9" s="47">
        <f t="shared" si="5"/>
        <v>83</v>
      </c>
      <c r="O9" s="17">
        <v>39</v>
      </c>
      <c r="P9" s="86">
        <v>3.85E-2</v>
      </c>
      <c r="Q9" s="17">
        <v>50</v>
      </c>
      <c r="R9" s="86">
        <v>4.6800000000000001E-2</v>
      </c>
      <c r="S9" s="17">
        <v>44</v>
      </c>
      <c r="T9" s="46">
        <f t="shared" si="6"/>
        <v>3.8394415357766144E-2</v>
      </c>
      <c r="U9" s="47">
        <f t="shared" si="7"/>
        <v>11</v>
      </c>
      <c r="V9" s="47">
        <f t="shared" si="8"/>
        <v>-6</v>
      </c>
      <c r="W9" s="17">
        <v>0.9</v>
      </c>
      <c r="X9" s="17">
        <v>3</v>
      </c>
      <c r="Y9" s="17">
        <v>1.5</v>
      </c>
      <c r="Z9" s="17">
        <v>2.2000000000000002</v>
      </c>
      <c r="AA9" s="17">
        <v>5.6</v>
      </c>
      <c r="AB9" s="18">
        <v>4.4000000000000004</v>
      </c>
    </row>
    <row r="10" spans="1:28">
      <c r="A10" s="13" t="s">
        <v>77</v>
      </c>
      <c r="B10" s="14">
        <v>345</v>
      </c>
      <c r="C10" s="14">
        <v>337</v>
      </c>
      <c r="D10" s="51">
        <v>364</v>
      </c>
      <c r="E10" s="102">
        <v>-8</v>
      </c>
      <c r="F10" s="47">
        <f t="shared" si="0"/>
        <v>27</v>
      </c>
      <c r="G10" s="14">
        <v>328</v>
      </c>
      <c r="H10" s="46">
        <f t="shared" si="1"/>
        <v>0.95072463768115945</v>
      </c>
      <c r="I10" s="14">
        <v>305</v>
      </c>
      <c r="J10" s="46">
        <f t="shared" si="2"/>
        <v>0.90504451038575673</v>
      </c>
      <c r="K10" s="14">
        <v>333</v>
      </c>
      <c r="L10" s="46">
        <f t="shared" si="3"/>
        <v>0.9148351648351648</v>
      </c>
      <c r="M10" s="47">
        <f t="shared" si="4"/>
        <v>-23</v>
      </c>
      <c r="N10" s="47">
        <f t="shared" si="5"/>
        <v>28</v>
      </c>
      <c r="O10" s="14">
        <v>17</v>
      </c>
      <c r="P10" s="85">
        <v>4.9299999999999997E-2</v>
      </c>
      <c r="Q10" s="14">
        <v>32</v>
      </c>
      <c r="R10" s="85">
        <v>9.5000000000000001E-2</v>
      </c>
      <c r="S10" s="14">
        <v>31</v>
      </c>
      <c r="T10" s="46">
        <f t="shared" si="6"/>
        <v>8.5164835164835168E-2</v>
      </c>
      <c r="U10" s="47">
        <f t="shared" si="7"/>
        <v>15</v>
      </c>
      <c r="V10" s="47">
        <f t="shared" si="8"/>
        <v>-1</v>
      </c>
      <c r="W10" s="14">
        <v>0.8</v>
      </c>
      <c r="X10" s="14">
        <v>3.5</v>
      </c>
      <c r="Y10" s="14">
        <v>4.2</v>
      </c>
      <c r="Z10" s="14">
        <v>3.9</v>
      </c>
      <c r="AA10" s="14">
        <v>13.4</v>
      </c>
      <c r="AB10" s="15">
        <v>2.4</v>
      </c>
    </row>
    <row r="11" spans="1:28">
      <c r="A11" s="16" t="s">
        <v>78</v>
      </c>
      <c r="B11" s="50">
        <v>8164</v>
      </c>
      <c r="C11" s="50">
        <v>9481</v>
      </c>
      <c r="D11" s="50">
        <v>10267</v>
      </c>
      <c r="E11" s="47">
        <v>1317</v>
      </c>
      <c r="F11" s="47">
        <f t="shared" si="0"/>
        <v>786</v>
      </c>
      <c r="G11" s="50">
        <v>7703</v>
      </c>
      <c r="H11" s="46">
        <f t="shared" si="1"/>
        <v>0.94353258206761392</v>
      </c>
      <c r="I11" s="50">
        <v>8861</v>
      </c>
      <c r="J11" s="46">
        <f t="shared" si="2"/>
        <v>0.93460605421369058</v>
      </c>
      <c r="K11" s="50">
        <v>9637</v>
      </c>
      <c r="L11" s="46">
        <f t="shared" si="3"/>
        <v>0.93863835589753575</v>
      </c>
      <c r="M11" s="47">
        <f t="shared" si="4"/>
        <v>1158</v>
      </c>
      <c r="N11" s="47">
        <f t="shared" si="5"/>
        <v>776</v>
      </c>
      <c r="O11" s="17">
        <v>461</v>
      </c>
      <c r="P11" s="86">
        <v>5.6500000000000002E-2</v>
      </c>
      <c r="Q11" s="17">
        <v>620</v>
      </c>
      <c r="R11" s="86">
        <v>6.54E-2</v>
      </c>
      <c r="S11" s="17">
        <v>630</v>
      </c>
      <c r="T11" s="46">
        <f t="shared" si="6"/>
        <v>6.1361644102464204E-2</v>
      </c>
      <c r="U11" s="47">
        <f t="shared" si="7"/>
        <v>159</v>
      </c>
      <c r="V11" s="47">
        <f t="shared" si="8"/>
        <v>10</v>
      </c>
      <c r="W11" s="17">
        <v>3</v>
      </c>
      <c r="X11" s="17">
        <v>2.4</v>
      </c>
      <c r="Y11" s="17">
        <v>2</v>
      </c>
      <c r="Z11" s="17">
        <v>5.0999999999999996</v>
      </c>
      <c r="AA11" s="17">
        <v>7.8</v>
      </c>
      <c r="AB11" s="18">
        <v>6.7</v>
      </c>
    </row>
    <row r="12" spans="1:28">
      <c r="A12" s="13" t="s">
        <v>79</v>
      </c>
      <c r="B12" s="51">
        <v>1736</v>
      </c>
      <c r="C12" s="51">
        <v>2043</v>
      </c>
      <c r="D12" s="51">
        <v>2339</v>
      </c>
      <c r="E12" s="102">
        <v>307</v>
      </c>
      <c r="F12" s="47">
        <f t="shared" si="0"/>
        <v>296</v>
      </c>
      <c r="G12" s="51">
        <v>1650</v>
      </c>
      <c r="H12" s="46">
        <f t="shared" si="1"/>
        <v>0.95046082949308752</v>
      </c>
      <c r="I12" s="51">
        <v>1966</v>
      </c>
      <c r="J12" s="46">
        <f t="shared" si="2"/>
        <v>0.96231032794909444</v>
      </c>
      <c r="K12" s="51">
        <v>2226</v>
      </c>
      <c r="L12" s="46">
        <f t="shared" si="3"/>
        <v>0.95168875587858059</v>
      </c>
      <c r="M12" s="47">
        <f t="shared" si="4"/>
        <v>316</v>
      </c>
      <c r="N12" s="47">
        <f t="shared" si="5"/>
        <v>260</v>
      </c>
      <c r="O12" s="14">
        <v>86</v>
      </c>
      <c r="P12" s="85">
        <v>4.9500000000000002E-2</v>
      </c>
      <c r="Q12" s="14">
        <v>77</v>
      </c>
      <c r="R12" s="85">
        <v>3.7699999999999997E-2</v>
      </c>
      <c r="S12" s="14">
        <v>113</v>
      </c>
      <c r="T12" s="46">
        <f t="shared" si="6"/>
        <v>4.8311244121419412E-2</v>
      </c>
      <c r="U12" s="47">
        <f t="shared" si="7"/>
        <v>-9</v>
      </c>
      <c r="V12" s="47">
        <f t="shared" si="8"/>
        <v>36</v>
      </c>
      <c r="W12" s="14">
        <v>0.9</v>
      </c>
      <c r="X12" s="14">
        <v>0.9</v>
      </c>
      <c r="Y12" s="14">
        <v>1.1000000000000001</v>
      </c>
      <c r="Z12" s="14">
        <v>5.9</v>
      </c>
      <c r="AA12" s="14">
        <v>6.9</v>
      </c>
      <c r="AB12" s="15">
        <v>7.3</v>
      </c>
    </row>
    <row r="13" spans="1:28">
      <c r="A13" s="16" t="s">
        <v>80</v>
      </c>
      <c r="B13" s="17">
        <v>616</v>
      </c>
      <c r="C13" s="17">
        <v>617</v>
      </c>
      <c r="D13" s="50">
        <v>697</v>
      </c>
      <c r="E13" s="102">
        <v>1</v>
      </c>
      <c r="F13" s="47">
        <f t="shared" si="0"/>
        <v>80</v>
      </c>
      <c r="G13" s="17">
        <v>585</v>
      </c>
      <c r="H13" s="46">
        <f t="shared" si="1"/>
        <v>0.94967532467532467</v>
      </c>
      <c r="I13" s="17">
        <v>579</v>
      </c>
      <c r="J13" s="46">
        <f t="shared" si="2"/>
        <v>0.93841166936790921</v>
      </c>
      <c r="K13" s="17">
        <v>638</v>
      </c>
      <c r="L13" s="46">
        <f t="shared" si="3"/>
        <v>0.91535150645624108</v>
      </c>
      <c r="M13" s="47">
        <f t="shared" si="4"/>
        <v>-6</v>
      </c>
      <c r="N13" s="47">
        <f t="shared" si="5"/>
        <v>59</v>
      </c>
      <c r="O13" s="17">
        <v>31</v>
      </c>
      <c r="P13" s="49">
        <v>5.0299999999999997E-2</v>
      </c>
      <c r="Q13" s="17">
        <v>38</v>
      </c>
      <c r="R13" s="86">
        <v>6.1600000000000002E-2</v>
      </c>
      <c r="S13" s="17">
        <v>59</v>
      </c>
      <c r="T13" s="46">
        <f t="shared" si="6"/>
        <v>8.4648493543758974E-2</v>
      </c>
      <c r="U13" s="47">
        <f t="shared" si="7"/>
        <v>7</v>
      </c>
      <c r="V13" s="47">
        <f t="shared" si="8"/>
        <v>21</v>
      </c>
      <c r="W13" s="17">
        <v>1</v>
      </c>
      <c r="X13" s="17">
        <v>1.3</v>
      </c>
      <c r="Y13" s="17">
        <v>2</v>
      </c>
      <c r="Z13" s="17">
        <v>6</v>
      </c>
      <c r="AA13" s="17">
        <v>5.7</v>
      </c>
      <c r="AB13" s="18">
        <v>7.6</v>
      </c>
    </row>
    <row r="14" spans="1:28">
      <c r="A14" s="13" t="s">
        <v>81</v>
      </c>
      <c r="B14" s="14">
        <v>317</v>
      </c>
      <c r="C14" s="14">
        <v>331</v>
      </c>
      <c r="D14" s="51">
        <v>346</v>
      </c>
      <c r="E14" s="102">
        <v>14</v>
      </c>
      <c r="F14" s="47">
        <f t="shared" si="0"/>
        <v>15</v>
      </c>
      <c r="G14" s="14">
        <v>294</v>
      </c>
      <c r="H14" s="46">
        <f t="shared" si="1"/>
        <v>0.9274447949526814</v>
      </c>
      <c r="I14" s="14">
        <v>301</v>
      </c>
      <c r="J14" s="46">
        <f t="shared" si="2"/>
        <v>0.90936555891238668</v>
      </c>
      <c r="K14" s="14">
        <v>320</v>
      </c>
      <c r="L14" s="46">
        <f t="shared" si="3"/>
        <v>0.92485549132947975</v>
      </c>
      <c r="M14" s="47">
        <f t="shared" si="4"/>
        <v>7</v>
      </c>
      <c r="N14" s="47">
        <f t="shared" si="5"/>
        <v>19</v>
      </c>
      <c r="O14" s="14">
        <v>23</v>
      </c>
      <c r="P14" s="48">
        <v>7.2599999999999998E-2</v>
      </c>
      <c r="Q14" s="14">
        <v>30</v>
      </c>
      <c r="R14" s="85">
        <v>9.06E-2</v>
      </c>
      <c r="S14" s="14">
        <v>26</v>
      </c>
      <c r="T14" s="46">
        <f t="shared" si="6"/>
        <v>7.5144508670520235E-2</v>
      </c>
      <c r="U14" s="47">
        <f t="shared" si="7"/>
        <v>7</v>
      </c>
      <c r="V14" s="47">
        <f t="shared" si="8"/>
        <v>-4</v>
      </c>
      <c r="W14" s="14">
        <v>0.4</v>
      </c>
      <c r="X14" s="14">
        <v>1.3</v>
      </c>
      <c r="Y14" s="14">
        <v>1.7</v>
      </c>
      <c r="Z14" s="14">
        <v>11.4</v>
      </c>
      <c r="AA14" s="14">
        <v>11.1</v>
      </c>
      <c r="AB14" s="15">
        <v>9.6999999999999993</v>
      </c>
    </row>
    <row r="15" spans="1:28">
      <c r="A15" s="16" t="s">
        <v>82</v>
      </c>
      <c r="B15" s="17">
        <v>396</v>
      </c>
      <c r="C15" s="17">
        <v>419</v>
      </c>
      <c r="D15" s="50">
        <v>389</v>
      </c>
      <c r="E15" s="102">
        <v>23</v>
      </c>
      <c r="F15" s="47">
        <f t="shared" si="0"/>
        <v>-30</v>
      </c>
      <c r="G15" s="17">
        <v>365</v>
      </c>
      <c r="H15" s="46">
        <f t="shared" si="1"/>
        <v>0.92171717171717171</v>
      </c>
      <c r="I15" s="17">
        <v>386</v>
      </c>
      <c r="J15" s="46">
        <f t="shared" si="2"/>
        <v>0.92124105011933177</v>
      </c>
      <c r="K15" s="58">
        <v>350</v>
      </c>
      <c r="L15" s="46">
        <f t="shared" si="3"/>
        <v>0.89974293059125965</v>
      </c>
      <c r="M15" s="47">
        <f t="shared" si="4"/>
        <v>21</v>
      </c>
      <c r="N15" s="47">
        <f t="shared" si="5"/>
        <v>-36</v>
      </c>
      <c r="O15" s="17">
        <v>31</v>
      </c>
      <c r="P15" s="49">
        <v>7.8299999999999995E-2</v>
      </c>
      <c r="Q15" s="17">
        <v>33</v>
      </c>
      <c r="R15" s="86">
        <v>7.8799999999999995E-2</v>
      </c>
      <c r="S15" s="58">
        <v>39</v>
      </c>
      <c r="T15" s="46">
        <f t="shared" si="6"/>
        <v>0.10025706940874037</v>
      </c>
      <c r="U15" s="47">
        <f t="shared" si="7"/>
        <v>2</v>
      </c>
      <c r="V15" s="47">
        <f t="shared" si="8"/>
        <v>6</v>
      </c>
      <c r="W15" s="17">
        <v>1</v>
      </c>
      <c r="X15" s="17">
        <v>1</v>
      </c>
      <c r="Y15" s="17">
        <v>1.1000000000000001</v>
      </c>
      <c r="Z15" s="17">
        <v>10.1</v>
      </c>
      <c r="AA15" s="17">
        <v>8.3000000000000007</v>
      </c>
      <c r="AB15" s="18">
        <v>10.1</v>
      </c>
    </row>
    <row r="16" spans="1:28">
      <c r="A16" s="13" t="s">
        <v>83</v>
      </c>
      <c r="B16" s="14">
        <v>1411</v>
      </c>
      <c r="C16" s="14">
        <v>1327</v>
      </c>
      <c r="D16" s="51">
        <v>1524</v>
      </c>
      <c r="E16" s="102">
        <v>-84</v>
      </c>
      <c r="F16" s="47">
        <f t="shared" si="0"/>
        <v>197</v>
      </c>
      <c r="G16" s="14">
        <v>1286</v>
      </c>
      <c r="H16" s="46">
        <f t="shared" si="1"/>
        <v>0.91141034727143866</v>
      </c>
      <c r="I16" s="14">
        <v>1261</v>
      </c>
      <c r="J16" s="46">
        <f t="shared" si="2"/>
        <v>0.95026375282592312</v>
      </c>
      <c r="K16" s="59">
        <v>1393</v>
      </c>
      <c r="L16" s="46">
        <f t="shared" si="3"/>
        <v>0.91404199475065617</v>
      </c>
      <c r="M16" s="47">
        <f t="shared" si="4"/>
        <v>-25</v>
      </c>
      <c r="N16" s="47">
        <f t="shared" si="5"/>
        <v>132</v>
      </c>
      <c r="O16" s="14">
        <v>125</v>
      </c>
      <c r="P16" s="48">
        <v>8.8599999999999998E-2</v>
      </c>
      <c r="Q16" s="14">
        <v>66</v>
      </c>
      <c r="R16" s="85">
        <v>4.9700000000000001E-2</v>
      </c>
      <c r="S16" s="59">
        <v>131</v>
      </c>
      <c r="T16" s="46">
        <f t="shared" si="6"/>
        <v>8.5958005249343827E-2</v>
      </c>
      <c r="U16" s="47">
        <f t="shared" si="7"/>
        <v>-59</v>
      </c>
      <c r="V16" s="47">
        <f t="shared" si="8"/>
        <v>65</v>
      </c>
      <c r="W16" s="14">
        <v>0.4</v>
      </c>
      <c r="X16" s="14">
        <v>0.8</v>
      </c>
      <c r="Y16" s="14">
        <v>2.2999999999999998</v>
      </c>
      <c r="Z16" s="14">
        <v>3.9</v>
      </c>
      <c r="AA16" s="14">
        <v>7</v>
      </c>
      <c r="AB16" s="15">
        <v>4.7</v>
      </c>
    </row>
    <row r="17" spans="1:28">
      <c r="A17" s="16" t="s">
        <v>28</v>
      </c>
      <c r="B17" s="17">
        <v>24590</v>
      </c>
      <c r="C17" s="17">
        <v>24314</v>
      </c>
      <c r="D17" s="50">
        <v>24269</v>
      </c>
      <c r="E17" s="102">
        <v>-276</v>
      </c>
      <c r="F17" s="47">
        <f t="shared" si="0"/>
        <v>-45</v>
      </c>
      <c r="G17" s="17">
        <v>21520</v>
      </c>
      <c r="H17" s="46">
        <f t="shared" si="1"/>
        <v>0.87515250101667341</v>
      </c>
      <c r="I17" s="17">
        <v>20561</v>
      </c>
      <c r="J17" s="46">
        <f t="shared" si="2"/>
        <v>0.84564448465904418</v>
      </c>
      <c r="K17" s="58">
        <v>20605</v>
      </c>
      <c r="L17" s="46">
        <f t="shared" si="3"/>
        <v>0.84902550578927849</v>
      </c>
      <c r="M17" s="47">
        <f t="shared" si="4"/>
        <v>-959</v>
      </c>
      <c r="N17" s="47">
        <f t="shared" si="5"/>
        <v>44</v>
      </c>
      <c r="O17" s="17">
        <v>3070</v>
      </c>
      <c r="P17" s="49">
        <v>0.12479999999999999</v>
      </c>
      <c r="Q17" s="17">
        <v>3753</v>
      </c>
      <c r="R17" s="86">
        <v>0.15440000000000001</v>
      </c>
      <c r="S17" s="58">
        <v>3664</v>
      </c>
      <c r="T17" s="46">
        <f t="shared" si="6"/>
        <v>0.15097449421072151</v>
      </c>
      <c r="U17" s="47">
        <f t="shared" si="7"/>
        <v>683</v>
      </c>
      <c r="V17" s="47">
        <f t="shared" si="8"/>
        <v>-89</v>
      </c>
      <c r="W17" s="17">
        <v>3.6</v>
      </c>
      <c r="X17" s="17">
        <v>5.4</v>
      </c>
      <c r="Y17" s="17">
        <v>5.4</v>
      </c>
      <c r="Z17" s="17">
        <v>7</v>
      </c>
      <c r="AA17" s="17">
        <v>12</v>
      </c>
      <c r="AB17" s="18">
        <v>9.6999999999999993</v>
      </c>
    </row>
    <row r="18" spans="1:28">
      <c r="A18" s="13" t="s">
        <v>84</v>
      </c>
      <c r="B18" s="14">
        <v>1253</v>
      </c>
      <c r="C18" s="14">
        <v>1373</v>
      </c>
      <c r="D18" s="51">
        <v>1273</v>
      </c>
      <c r="E18" s="102">
        <v>120</v>
      </c>
      <c r="F18" s="47">
        <f t="shared" si="0"/>
        <v>-100</v>
      </c>
      <c r="G18" s="14">
        <v>1169</v>
      </c>
      <c r="H18" s="46">
        <f t="shared" si="1"/>
        <v>0.93296089385474856</v>
      </c>
      <c r="I18" s="14">
        <v>1279</v>
      </c>
      <c r="J18" s="46">
        <f t="shared" si="2"/>
        <v>0.93153678077203206</v>
      </c>
      <c r="K18" s="59">
        <v>1168</v>
      </c>
      <c r="L18" s="46">
        <f t="shared" si="3"/>
        <v>0.91751767478397483</v>
      </c>
      <c r="M18" s="47">
        <f t="shared" si="4"/>
        <v>110</v>
      </c>
      <c r="N18" s="47">
        <f t="shared" si="5"/>
        <v>-111</v>
      </c>
      <c r="O18" s="14">
        <v>84</v>
      </c>
      <c r="P18" s="48">
        <v>6.7000000000000004E-2</v>
      </c>
      <c r="Q18" s="14">
        <v>94</v>
      </c>
      <c r="R18" s="85">
        <v>6.8500000000000005E-2</v>
      </c>
      <c r="S18" s="59">
        <v>105</v>
      </c>
      <c r="T18" s="46">
        <f t="shared" si="6"/>
        <v>8.2482325216025137E-2</v>
      </c>
      <c r="U18" s="47">
        <f t="shared" si="7"/>
        <v>10</v>
      </c>
      <c r="V18" s="47">
        <f t="shared" si="8"/>
        <v>11</v>
      </c>
      <c r="W18" s="14">
        <v>0.8</v>
      </c>
      <c r="X18" s="14">
        <v>2.6</v>
      </c>
      <c r="Y18" s="14">
        <v>2.1</v>
      </c>
      <c r="Z18" s="14">
        <v>10.8</v>
      </c>
      <c r="AA18" s="14">
        <v>6.6</v>
      </c>
      <c r="AB18" s="15">
        <v>9.6</v>
      </c>
    </row>
    <row r="19" spans="1:28">
      <c r="A19" s="16" t="s">
        <v>85</v>
      </c>
      <c r="B19" s="17">
        <v>1838</v>
      </c>
      <c r="C19" s="17">
        <v>1953</v>
      </c>
      <c r="D19" s="50">
        <v>2050</v>
      </c>
      <c r="E19" s="102">
        <v>115</v>
      </c>
      <c r="F19" s="47">
        <f t="shared" si="0"/>
        <v>97</v>
      </c>
      <c r="G19" s="17">
        <v>1783</v>
      </c>
      <c r="H19" s="46">
        <f t="shared" si="1"/>
        <v>0.97007616974972799</v>
      </c>
      <c r="I19" s="17">
        <v>1879</v>
      </c>
      <c r="J19" s="46">
        <f t="shared" si="2"/>
        <v>0.96210957501280081</v>
      </c>
      <c r="K19" s="58">
        <v>1938</v>
      </c>
      <c r="L19" s="46">
        <f t="shared" si="3"/>
        <v>0.94536585365853654</v>
      </c>
      <c r="M19" s="47">
        <f t="shared" si="4"/>
        <v>96</v>
      </c>
      <c r="N19" s="47">
        <f t="shared" si="5"/>
        <v>59</v>
      </c>
      <c r="O19" s="17">
        <v>55</v>
      </c>
      <c r="P19" s="49">
        <v>2.9899999999999999E-2</v>
      </c>
      <c r="Q19" s="17">
        <v>74</v>
      </c>
      <c r="R19" s="86">
        <v>3.7900000000000003E-2</v>
      </c>
      <c r="S19" s="58">
        <v>112</v>
      </c>
      <c r="T19" s="46">
        <f t="shared" si="6"/>
        <v>5.4634146341463415E-2</v>
      </c>
      <c r="U19" s="47">
        <f t="shared" si="7"/>
        <v>19</v>
      </c>
      <c r="V19" s="47">
        <f t="shared" si="8"/>
        <v>38</v>
      </c>
      <c r="W19" s="17">
        <v>0.4</v>
      </c>
      <c r="X19" s="17">
        <v>1.4</v>
      </c>
      <c r="Y19" s="17">
        <v>1.4</v>
      </c>
      <c r="Z19" s="17">
        <v>1.9</v>
      </c>
      <c r="AA19" s="17">
        <v>4.7</v>
      </c>
      <c r="AB19" s="18">
        <v>5</v>
      </c>
    </row>
    <row r="20" spans="1:28">
      <c r="A20" s="13" t="s">
        <v>86</v>
      </c>
      <c r="B20" s="14">
        <v>666</v>
      </c>
      <c r="C20" s="14">
        <v>679</v>
      </c>
      <c r="D20" s="51">
        <v>801</v>
      </c>
      <c r="E20" s="102">
        <v>13</v>
      </c>
      <c r="F20" s="47">
        <f t="shared" si="0"/>
        <v>122</v>
      </c>
      <c r="G20" s="14">
        <v>615</v>
      </c>
      <c r="H20" s="46">
        <f t="shared" si="1"/>
        <v>0.92342342342342343</v>
      </c>
      <c r="I20" s="14">
        <v>652</v>
      </c>
      <c r="J20" s="46">
        <f t="shared" si="2"/>
        <v>0.96023564064801181</v>
      </c>
      <c r="K20" s="59">
        <v>742</v>
      </c>
      <c r="L20" s="46">
        <f t="shared" si="3"/>
        <v>0.92634207240948818</v>
      </c>
      <c r="M20" s="47">
        <f t="shared" si="4"/>
        <v>37</v>
      </c>
      <c r="N20" s="47">
        <f t="shared" si="5"/>
        <v>90</v>
      </c>
      <c r="O20" s="14">
        <v>51</v>
      </c>
      <c r="P20" s="48">
        <v>7.6600000000000001E-2</v>
      </c>
      <c r="Q20" s="14">
        <v>27</v>
      </c>
      <c r="R20" s="85">
        <v>3.9800000000000002E-2</v>
      </c>
      <c r="S20" s="59">
        <v>59</v>
      </c>
      <c r="T20" s="46">
        <f t="shared" si="6"/>
        <v>7.365792759051186E-2</v>
      </c>
      <c r="U20" s="47">
        <f t="shared" si="7"/>
        <v>-24</v>
      </c>
      <c r="V20" s="47">
        <f t="shared" si="8"/>
        <v>32</v>
      </c>
      <c r="W20" s="14">
        <v>0.5</v>
      </c>
      <c r="X20" s="14">
        <v>1.8</v>
      </c>
      <c r="Y20" s="14">
        <v>0.6</v>
      </c>
      <c r="Z20" s="14">
        <v>0</v>
      </c>
      <c r="AA20" s="14">
        <v>6.9</v>
      </c>
      <c r="AB20" s="15">
        <v>2.7</v>
      </c>
    </row>
    <row r="21" spans="1:28">
      <c r="A21" s="16" t="s">
        <v>87</v>
      </c>
      <c r="B21" s="17">
        <v>228</v>
      </c>
      <c r="C21" s="17">
        <v>146</v>
      </c>
      <c r="D21" s="50">
        <v>190</v>
      </c>
      <c r="E21" s="102">
        <v>-82</v>
      </c>
      <c r="F21" s="47">
        <f t="shared" si="0"/>
        <v>44</v>
      </c>
      <c r="G21" s="17">
        <v>140</v>
      </c>
      <c r="H21" s="46">
        <f t="shared" si="1"/>
        <v>0.61403508771929827</v>
      </c>
      <c r="I21" s="17">
        <v>133</v>
      </c>
      <c r="J21" s="46">
        <f t="shared" si="2"/>
        <v>0.91095890410958902</v>
      </c>
      <c r="K21" s="58">
        <v>150</v>
      </c>
      <c r="L21" s="46">
        <f t="shared" si="3"/>
        <v>0.78947368421052633</v>
      </c>
      <c r="M21" s="47">
        <f t="shared" si="4"/>
        <v>-7</v>
      </c>
      <c r="N21" s="47">
        <f t="shared" si="5"/>
        <v>17</v>
      </c>
      <c r="O21" s="17">
        <v>88</v>
      </c>
      <c r="P21" s="49">
        <v>0.38600000000000001</v>
      </c>
      <c r="Q21" s="17">
        <v>13</v>
      </c>
      <c r="R21" s="86">
        <v>8.8999999999999996E-2</v>
      </c>
      <c r="S21" s="58">
        <v>40</v>
      </c>
      <c r="T21" s="46">
        <f t="shared" si="6"/>
        <v>0.21052631578947367</v>
      </c>
      <c r="U21" s="47">
        <f t="shared" si="7"/>
        <v>-75</v>
      </c>
      <c r="V21" s="47">
        <f t="shared" si="8"/>
        <v>27</v>
      </c>
      <c r="W21" s="17">
        <v>0</v>
      </c>
      <c r="X21" s="17">
        <v>0</v>
      </c>
      <c r="Y21" s="17">
        <v>0.8</v>
      </c>
      <c r="Z21" s="17">
        <v>0</v>
      </c>
      <c r="AA21" s="17">
        <v>13.3</v>
      </c>
      <c r="AB21" s="18">
        <v>0</v>
      </c>
    </row>
    <row r="22" spans="1:28">
      <c r="A22" s="13" t="s">
        <v>88</v>
      </c>
      <c r="B22" s="14">
        <v>2240</v>
      </c>
      <c r="C22" s="14">
        <v>2095</v>
      </c>
      <c r="D22" s="51">
        <v>2146</v>
      </c>
      <c r="E22" s="102">
        <v>-145</v>
      </c>
      <c r="F22" s="47">
        <f t="shared" si="0"/>
        <v>51</v>
      </c>
      <c r="G22" s="14">
        <v>1797</v>
      </c>
      <c r="H22" s="46">
        <f t="shared" si="1"/>
        <v>0.80223214285714284</v>
      </c>
      <c r="I22" s="14">
        <v>2004</v>
      </c>
      <c r="J22" s="46">
        <f t="shared" si="2"/>
        <v>0.95656324582338903</v>
      </c>
      <c r="K22" s="59">
        <v>2041</v>
      </c>
      <c r="L22" s="46">
        <f t="shared" si="3"/>
        <v>0.951071761416589</v>
      </c>
      <c r="M22" s="47">
        <f t="shared" si="4"/>
        <v>207</v>
      </c>
      <c r="N22" s="47">
        <f t="shared" si="5"/>
        <v>37</v>
      </c>
      <c r="O22" s="14">
        <v>443</v>
      </c>
      <c r="P22" s="48">
        <v>0.1978</v>
      </c>
      <c r="Q22" s="14">
        <v>91</v>
      </c>
      <c r="R22" s="85">
        <v>4.3400000000000001E-2</v>
      </c>
      <c r="S22" s="59">
        <v>105</v>
      </c>
      <c r="T22" s="46">
        <f t="shared" si="6"/>
        <v>4.8928238583410999E-2</v>
      </c>
      <c r="U22" s="47">
        <f t="shared" si="7"/>
        <v>-352</v>
      </c>
      <c r="V22" s="47">
        <f t="shared" si="8"/>
        <v>14</v>
      </c>
      <c r="W22" s="14">
        <v>1.1000000000000001</v>
      </c>
      <c r="X22" s="14">
        <v>1.5</v>
      </c>
      <c r="Y22" s="14">
        <v>1.3</v>
      </c>
      <c r="Z22" s="14">
        <v>3.2</v>
      </c>
      <c r="AA22" s="14">
        <v>6.6</v>
      </c>
      <c r="AB22" s="15">
        <v>4.9000000000000004</v>
      </c>
    </row>
    <row r="23" spans="1:28">
      <c r="A23" s="16" t="s">
        <v>89</v>
      </c>
      <c r="B23" s="17">
        <v>16895</v>
      </c>
      <c r="C23" s="17">
        <v>19606</v>
      </c>
      <c r="D23" s="50">
        <v>21178</v>
      </c>
      <c r="E23" s="102">
        <v>2711</v>
      </c>
      <c r="F23" s="47">
        <f t="shared" si="0"/>
        <v>1572</v>
      </c>
      <c r="G23" s="17">
        <v>16060</v>
      </c>
      <c r="H23" s="46">
        <f t="shared" si="1"/>
        <v>0.95057709381473809</v>
      </c>
      <c r="I23" s="17">
        <v>18584</v>
      </c>
      <c r="J23" s="46">
        <f t="shared" si="2"/>
        <v>0.94787310007140668</v>
      </c>
      <c r="K23" s="58">
        <v>20085</v>
      </c>
      <c r="L23" s="46">
        <f t="shared" si="3"/>
        <v>0.94838983851166303</v>
      </c>
      <c r="M23" s="47">
        <f t="shared" si="4"/>
        <v>2524</v>
      </c>
      <c r="N23" s="47">
        <f t="shared" si="5"/>
        <v>1501</v>
      </c>
      <c r="O23" s="17">
        <v>835</v>
      </c>
      <c r="P23" s="49">
        <v>4.9399999999999999E-2</v>
      </c>
      <c r="Q23" s="17">
        <v>1022</v>
      </c>
      <c r="R23" s="86">
        <v>5.21E-2</v>
      </c>
      <c r="S23" s="58">
        <v>1093</v>
      </c>
      <c r="T23" s="46">
        <f t="shared" si="6"/>
        <v>5.1610161488336956E-2</v>
      </c>
      <c r="U23" s="47">
        <f t="shared" si="7"/>
        <v>187</v>
      </c>
      <c r="V23" s="47">
        <f t="shared" si="8"/>
        <v>71</v>
      </c>
      <c r="W23" s="17">
        <v>0.9</v>
      </c>
      <c r="X23" s="17">
        <v>1.4</v>
      </c>
      <c r="Y23" s="17">
        <v>1.6</v>
      </c>
      <c r="Z23" s="17">
        <v>6.7</v>
      </c>
      <c r="AA23" s="17">
        <v>8.6</v>
      </c>
      <c r="AB23" s="18">
        <v>6.1</v>
      </c>
    </row>
    <row r="24" spans="1:28">
      <c r="A24" s="13" t="s">
        <v>90</v>
      </c>
      <c r="B24" s="14">
        <v>2683</v>
      </c>
      <c r="C24" s="14">
        <v>3124</v>
      </c>
      <c r="D24" s="51">
        <v>3403</v>
      </c>
      <c r="E24" s="102">
        <v>441</v>
      </c>
      <c r="F24" s="47">
        <f t="shared" si="0"/>
        <v>279</v>
      </c>
      <c r="G24" s="14">
        <v>2616</v>
      </c>
      <c r="H24" s="46">
        <f t="shared" si="1"/>
        <v>0.9750279537830786</v>
      </c>
      <c r="I24" s="14">
        <v>3003</v>
      </c>
      <c r="J24" s="46">
        <f t="shared" si="2"/>
        <v>0.96126760563380287</v>
      </c>
      <c r="K24" s="59">
        <v>3236</v>
      </c>
      <c r="L24" s="46">
        <f t="shared" si="3"/>
        <v>0.95092565383485161</v>
      </c>
      <c r="M24" s="47">
        <f t="shared" si="4"/>
        <v>387</v>
      </c>
      <c r="N24" s="47">
        <f t="shared" si="5"/>
        <v>233</v>
      </c>
      <c r="O24" s="14">
        <v>67</v>
      </c>
      <c r="P24" s="48">
        <v>2.5000000000000001E-2</v>
      </c>
      <c r="Q24" s="14">
        <v>121</v>
      </c>
      <c r="R24" s="85">
        <v>3.8699999999999998E-2</v>
      </c>
      <c r="S24" s="59">
        <v>167</v>
      </c>
      <c r="T24" s="46">
        <f t="shared" si="6"/>
        <v>4.90743461651484E-2</v>
      </c>
      <c r="U24" s="47">
        <f t="shared" si="7"/>
        <v>54</v>
      </c>
      <c r="V24" s="47">
        <f t="shared" si="8"/>
        <v>46</v>
      </c>
      <c r="W24" s="14">
        <v>0.7</v>
      </c>
      <c r="X24" s="14">
        <v>1.3</v>
      </c>
      <c r="Y24" s="14">
        <v>2.2000000000000002</v>
      </c>
      <c r="Z24" s="14">
        <v>3.4</v>
      </c>
      <c r="AA24" s="14">
        <v>8.4</v>
      </c>
      <c r="AB24" s="15">
        <v>10.199999999999999</v>
      </c>
    </row>
    <row r="25" spans="1:28">
      <c r="A25" s="16" t="s">
        <v>91</v>
      </c>
      <c r="B25" s="17">
        <v>919</v>
      </c>
      <c r="C25" s="17">
        <v>925</v>
      </c>
      <c r="D25" s="50">
        <v>921</v>
      </c>
      <c r="E25" s="102">
        <v>6</v>
      </c>
      <c r="F25" s="47">
        <f t="shared" si="0"/>
        <v>-4</v>
      </c>
      <c r="G25" s="17">
        <v>852</v>
      </c>
      <c r="H25" s="46">
        <f t="shared" si="1"/>
        <v>0.92709466811751906</v>
      </c>
      <c r="I25" s="17">
        <v>810</v>
      </c>
      <c r="J25" s="46">
        <f t="shared" si="2"/>
        <v>0.87567567567567572</v>
      </c>
      <c r="K25" s="58">
        <v>774</v>
      </c>
      <c r="L25" s="46">
        <f t="shared" si="3"/>
        <v>0.8403908794788274</v>
      </c>
      <c r="M25" s="47">
        <f t="shared" si="4"/>
        <v>-42</v>
      </c>
      <c r="N25" s="47">
        <f t="shared" si="5"/>
        <v>-36</v>
      </c>
      <c r="O25" s="17">
        <v>67</v>
      </c>
      <c r="P25" s="49">
        <v>7.2900000000000006E-2</v>
      </c>
      <c r="Q25" s="17">
        <v>115</v>
      </c>
      <c r="R25" s="86">
        <v>0.12429999999999999</v>
      </c>
      <c r="S25" s="58">
        <v>147</v>
      </c>
      <c r="T25" s="46">
        <f t="shared" si="6"/>
        <v>0.15960912052117263</v>
      </c>
      <c r="U25" s="47">
        <f t="shared" si="7"/>
        <v>48</v>
      </c>
      <c r="V25" s="47">
        <f t="shared" si="8"/>
        <v>32</v>
      </c>
      <c r="W25" s="17">
        <v>1.4</v>
      </c>
      <c r="X25" s="17">
        <v>3.8</v>
      </c>
      <c r="Y25" s="17">
        <v>6.1</v>
      </c>
      <c r="Z25" s="17">
        <v>6.6</v>
      </c>
      <c r="AA25" s="17">
        <v>12.8</v>
      </c>
      <c r="AB25" s="18">
        <v>8.3000000000000007</v>
      </c>
    </row>
    <row r="26" spans="1:28">
      <c r="A26" s="13" t="s">
        <v>92</v>
      </c>
      <c r="B26" s="14">
        <v>435</v>
      </c>
      <c r="C26" s="14">
        <v>371</v>
      </c>
      <c r="D26" s="51">
        <v>538</v>
      </c>
      <c r="E26" s="102">
        <v>-64</v>
      </c>
      <c r="F26" s="47">
        <f t="shared" si="0"/>
        <v>167</v>
      </c>
      <c r="G26" s="14">
        <v>396</v>
      </c>
      <c r="H26" s="46">
        <f t="shared" si="1"/>
        <v>0.91034482758620694</v>
      </c>
      <c r="I26" s="14">
        <v>356</v>
      </c>
      <c r="J26" s="46">
        <f t="shared" si="2"/>
        <v>0.95956873315363878</v>
      </c>
      <c r="K26" s="59">
        <v>504</v>
      </c>
      <c r="L26" s="46">
        <f t="shared" si="3"/>
        <v>0.93680297397769519</v>
      </c>
      <c r="M26" s="47">
        <f t="shared" si="4"/>
        <v>-40</v>
      </c>
      <c r="N26" s="47">
        <f t="shared" si="5"/>
        <v>148</v>
      </c>
      <c r="O26" s="14">
        <v>39</v>
      </c>
      <c r="P26" s="48">
        <v>8.9700000000000002E-2</v>
      </c>
      <c r="Q26" s="14">
        <v>15</v>
      </c>
      <c r="R26" s="85">
        <v>4.0399999999999998E-2</v>
      </c>
      <c r="S26" s="59">
        <v>34</v>
      </c>
      <c r="T26" s="46">
        <f t="shared" si="6"/>
        <v>6.3197026022304828E-2</v>
      </c>
      <c r="U26" s="47">
        <f t="shared" si="7"/>
        <v>-24</v>
      </c>
      <c r="V26" s="47">
        <f t="shared" si="8"/>
        <v>19</v>
      </c>
      <c r="W26" s="14">
        <v>0.9</v>
      </c>
      <c r="X26" s="14">
        <v>1</v>
      </c>
      <c r="Y26" s="14">
        <v>0.5</v>
      </c>
      <c r="Z26" s="14">
        <v>0</v>
      </c>
      <c r="AA26" s="14">
        <v>3.1</v>
      </c>
      <c r="AB26" s="15">
        <v>2.9</v>
      </c>
    </row>
    <row r="27" spans="1:28">
      <c r="A27" s="16" t="s">
        <v>93</v>
      </c>
      <c r="B27" s="17">
        <v>1984</v>
      </c>
      <c r="C27" s="17">
        <v>1988</v>
      </c>
      <c r="D27" s="50">
        <v>2208</v>
      </c>
      <c r="E27" s="102">
        <v>4</v>
      </c>
      <c r="F27" s="47">
        <f t="shared" si="0"/>
        <v>220</v>
      </c>
      <c r="G27" s="17">
        <v>1896</v>
      </c>
      <c r="H27" s="46">
        <f t="shared" si="1"/>
        <v>0.95564516129032262</v>
      </c>
      <c r="I27" s="17">
        <v>1906</v>
      </c>
      <c r="J27" s="46">
        <f t="shared" si="2"/>
        <v>0.95875251509054327</v>
      </c>
      <c r="K27" s="58">
        <v>2060</v>
      </c>
      <c r="L27" s="46">
        <f t="shared" si="3"/>
        <v>0.93297101449275366</v>
      </c>
      <c r="M27" s="47">
        <f t="shared" si="4"/>
        <v>10</v>
      </c>
      <c r="N27" s="47">
        <f t="shared" si="5"/>
        <v>154</v>
      </c>
      <c r="O27" s="17">
        <v>88</v>
      </c>
      <c r="P27" s="49">
        <v>4.4400000000000002E-2</v>
      </c>
      <c r="Q27" s="17">
        <v>82</v>
      </c>
      <c r="R27" s="86">
        <v>4.1200000000000001E-2</v>
      </c>
      <c r="S27" s="58">
        <v>148</v>
      </c>
      <c r="T27" s="46">
        <f t="shared" si="6"/>
        <v>6.7028985507246383E-2</v>
      </c>
      <c r="U27" s="47">
        <f t="shared" si="7"/>
        <v>-6</v>
      </c>
      <c r="V27" s="47">
        <f t="shared" si="8"/>
        <v>66</v>
      </c>
      <c r="W27" s="17">
        <v>0.7</v>
      </c>
      <c r="X27" s="17">
        <v>0.8</v>
      </c>
      <c r="Y27" s="17">
        <v>1.2</v>
      </c>
      <c r="Z27" s="17">
        <v>2.7</v>
      </c>
      <c r="AA27" s="17">
        <v>4.5999999999999996</v>
      </c>
      <c r="AB27" s="18">
        <v>5</v>
      </c>
    </row>
    <row r="28" spans="1:28">
      <c r="A28" s="13" t="s">
        <v>94</v>
      </c>
      <c r="B28" s="14">
        <v>4201</v>
      </c>
      <c r="C28" s="14">
        <v>4387</v>
      </c>
      <c r="D28" s="51">
        <v>4411</v>
      </c>
      <c r="E28" s="102">
        <v>186</v>
      </c>
      <c r="F28" s="47">
        <f t="shared" si="0"/>
        <v>24</v>
      </c>
      <c r="G28" s="14">
        <v>3934</v>
      </c>
      <c r="H28" s="46">
        <f t="shared" si="1"/>
        <v>0.93644370388002851</v>
      </c>
      <c r="I28" s="14">
        <v>4032</v>
      </c>
      <c r="J28" s="46">
        <f t="shared" si="2"/>
        <v>0.91907909733302939</v>
      </c>
      <c r="K28" s="59">
        <v>3951</v>
      </c>
      <c r="L28" s="46">
        <f t="shared" si="3"/>
        <v>0.89571525731126733</v>
      </c>
      <c r="M28" s="47">
        <f t="shared" si="4"/>
        <v>98</v>
      </c>
      <c r="N28" s="47">
        <f t="shared" si="5"/>
        <v>-81</v>
      </c>
      <c r="O28" s="14">
        <v>267</v>
      </c>
      <c r="P28" s="48">
        <v>6.3600000000000004E-2</v>
      </c>
      <c r="Q28" s="14">
        <v>355</v>
      </c>
      <c r="R28" s="85">
        <v>8.09E-2</v>
      </c>
      <c r="S28" s="59">
        <v>460</v>
      </c>
      <c r="T28" s="46">
        <f t="shared" si="6"/>
        <v>0.10428474268873271</v>
      </c>
      <c r="U28" s="47">
        <f t="shared" si="7"/>
        <v>88</v>
      </c>
      <c r="V28" s="47">
        <f t="shared" si="8"/>
        <v>105</v>
      </c>
      <c r="W28" s="14">
        <v>1.1000000000000001</v>
      </c>
      <c r="X28" s="14">
        <v>2.1</v>
      </c>
      <c r="Y28" s="14">
        <v>2.5</v>
      </c>
      <c r="Z28" s="14">
        <v>5.4</v>
      </c>
      <c r="AA28" s="14">
        <v>11</v>
      </c>
      <c r="AB28" s="15">
        <v>12.7</v>
      </c>
    </row>
    <row r="29" spans="1:28">
      <c r="A29" s="16" t="s">
        <v>95</v>
      </c>
      <c r="B29" s="17">
        <v>235</v>
      </c>
      <c r="C29" s="17">
        <v>231</v>
      </c>
      <c r="D29" s="50">
        <v>272</v>
      </c>
      <c r="E29" s="102">
        <v>-4</v>
      </c>
      <c r="F29" s="47">
        <f t="shared" si="0"/>
        <v>41</v>
      </c>
      <c r="G29" s="17">
        <v>214</v>
      </c>
      <c r="H29" s="46">
        <f t="shared" si="1"/>
        <v>0.91063829787234041</v>
      </c>
      <c r="I29" s="17">
        <v>222</v>
      </c>
      <c r="J29" s="46">
        <f t="shared" si="2"/>
        <v>0.96103896103896103</v>
      </c>
      <c r="K29" s="58">
        <v>245</v>
      </c>
      <c r="L29" s="46">
        <f t="shared" si="3"/>
        <v>0.90073529411764708</v>
      </c>
      <c r="M29" s="47">
        <f t="shared" si="4"/>
        <v>8</v>
      </c>
      <c r="N29" s="47">
        <f t="shared" si="5"/>
        <v>23</v>
      </c>
      <c r="O29" s="17">
        <v>21</v>
      </c>
      <c r="P29" s="49">
        <v>8.9399999999999993E-2</v>
      </c>
      <c r="Q29" s="17">
        <v>9</v>
      </c>
      <c r="R29" s="86">
        <v>3.9E-2</v>
      </c>
      <c r="S29" s="58">
        <v>27</v>
      </c>
      <c r="T29" s="46">
        <f t="shared" si="6"/>
        <v>9.9264705882352935E-2</v>
      </c>
      <c r="U29" s="47">
        <f t="shared" si="7"/>
        <v>-12</v>
      </c>
      <c r="V29" s="47">
        <f t="shared" si="8"/>
        <v>18</v>
      </c>
      <c r="W29" s="17">
        <v>0</v>
      </c>
      <c r="X29" s="17">
        <v>1.7</v>
      </c>
      <c r="Y29" s="17">
        <v>1.9</v>
      </c>
      <c r="Z29" s="17">
        <v>0</v>
      </c>
      <c r="AA29" s="17">
        <v>2.2000000000000002</v>
      </c>
      <c r="AB29" s="18">
        <v>7.7</v>
      </c>
    </row>
    <row r="30" spans="1:28">
      <c r="A30" s="13" t="s">
        <v>96</v>
      </c>
      <c r="B30" s="14">
        <v>1294</v>
      </c>
      <c r="C30" s="14">
        <v>1315</v>
      </c>
      <c r="D30" s="51">
        <v>1361</v>
      </c>
      <c r="E30" s="102">
        <v>21</v>
      </c>
      <c r="F30" s="47">
        <f t="shared" si="0"/>
        <v>46</v>
      </c>
      <c r="G30" s="14">
        <v>1235</v>
      </c>
      <c r="H30" s="46">
        <f t="shared" si="1"/>
        <v>0.95440494590417313</v>
      </c>
      <c r="I30" s="14">
        <v>1213</v>
      </c>
      <c r="J30" s="46">
        <f t="shared" si="2"/>
        <v>0.92243346007604565</v>
      </c>
      <c r="K30" s="59">
        <v>1193</v>
      </c>
      <c r="L30" s="46">
        <f t="shared" si="3"/>
        <v>0.87656135194709772</v>
      </c>
      <c r="M30" s="47">
        <f t="shared" si="4"/>
        <v>-22</v>
      </c>
      <c r="N30" s="47">
        <f t="shared" si="5"/>
        <v>-20</v>
      </c>
      <c r="O30" s="14">
        <v>59</v>
      </c>
      <c r="P30" s="48">
        <v>4.5600000000000002E-2</v>
      </c>
      <c r="Q30" s="14">
        <v>102</v>
      </c>
      <c r="R30" s="85">
        <v>7.7600000000000002E-2</v>
      </c>
      <c r="S30" s="59">
        <v>168</v>
      </c>
      <c r="T30" s="46">
        <f t="shared" si="6"/>
        <v>0.12343864805290228</v>
      </c>
      <c r="U30" s="47">
        <f t="shared" si="7"/>
        <v>43</v>
      </c>
      <c r="V30" s="47">
        <f t="shared" si="8"/>
        <v>66</v>
      </c>
      <c r="W30" s="14">
        <v>1.1000000000000001</v>
      </c>
      <c r="X30" s="14">
        <v>2.4</v>
      </c>
      <c r="Y30" s="14">
        <v>3.8</v>
      </c>
      <c r="Z30" s="14">
        <v>2.8</v>
      </c>
      <c r="AA30" s="14">
        <v>6.4</v>
      </c>
      <c r="AB30" s="15">
        <v>11.1</v>
      </c>
    </row>
    <row r="31" spans="1:28">
      <c r="A31" s="16" t="s">
        <v>97</v>
      </c>
      <c r="B31" s="17">
        <v>706</v>
      </c>
      <c r="C31" s="17">
        <v>703</v>
      </c>
      <c r="D31" s="50">
        <v>698</v>
      </c>
      <c r="E31" s="102">
        <v>-3</v>
      </c>
      <c r="F31" s="47">
        <f t="shared" si="0"/>
        <v>-5</v>
      </c>
      <c r="G31" s="17">
        <v>687</v>
      </c>
      <c r="H31" s="46">
        <f t="shared" si="1"/>
        <v>0.97308781869688388</v>
      </c>
      <c r="I31" s="17">
        <v>670</v>
      </c>
      <c r="J31" s="46">
        <f t="shared" si="2"/>
        <v>0.95305832147937408</v>
      </c>
      <c r="K31" s="58">
        <v>660</v>
      </c>
      <c r="L31" s="46">
        <f t="shared" si="3"/>
        <v>0.94555873925501432</v>
      </c>
      <c r="M31" s="47">
        <f t="shared" si="4"/>
        <v>-17</v>
      </c>
      <c r="N31" s="47">
        <f t="shared" si="5"/>
        <v>-10</v>
      </c>
      <c r="O31" s="17">
        <v>19</v>
      </c>
      <c r="P31" s="49">
        <v>2.69E-2</v>
      </c>
      <c r="Q31" s="17">
        <v>33</v>
      </c>
      <c r="R31" s="86">
        <v>4.6899999999999997E-2</v>
      </c>
      <c r="S31" s="58">
        <v>38</v>
      </c>
      <c r="T31" s="46">
        <f t="shared" si="6"/>
        <v>5.4441260744985676E-2</v>
      </c>
      <c r="U31" s="47">
        <f t="shared" si="7"/>
        <v>14</v>
      </c>
      <c r="V31" s="47">
        <f t="shared" si="8"/>
        <v>5</v>
      </c>
      <c r="W31" s="17">
        <v>0.2</v>
      </c>
      <c r="X31" s="17">
        <v>1.7</v>
      </c>
      <c r="Y31" s="17">
        <v>2.2000000000000002</v>
      </c>
      <c r="Z31" s="17">
        <v>6.6</v>
      </c>
      <c r="AA31" s="17">
        <v>7.4</v>
      </c>
      <c r="AB31" s="18">
        <v>3.9</v>
      </c>
    </row>
    <row r="32" spans="1:28" ht="15.75" customHeight="1">
      <c r="A32" s="13" t="s">
        <v>98</v>
      </c>
      <c r="B32" s="14">
        <v>1305</v>
      </c>
      <c r="C32" s="14">
        <v>1398</v>
      </c>
      <c r="D32" s="51">
        <v>1393</v>
      </c>
      <c r="E32" s="102">
        <v>93</v>
      </c>
      <c r="F32" s="47">
        <f t="shared" si="0"/>
        <v>-5</v>
      </c>
      <c r="G32" s="14">
        <v>1238</v>
      </c>
      <c r="H32" s="46">
        <f t="shared" si="1"/>
        <v>0.94865900383141766</v>
      </c>
      <c r="I32" s="14">
        <v>1307</v>
      </c>
      <c r="J32" s="46">
        <f t="shared" si="2"/>
        <v>0.93490701001430621</v>
      </c>
      <c r="K32" s="59">
        <v>1278</v>
      </c>
      <c r="L32" s="46">
        <f t="shared" si="3"/>
        <v>0.91744436468054558</v>
      </c>
      <c r="M32" s="47">
        <f t="shared" si="4"/>
        <v>69</v>
      </c>
      <c r="N32" s="47">
        <f t="shared" si="5"/>
        <v>-29</v>
      </c>
      <c r="O32" s="14">
        <v>67</v>
      </c>
      <c r="P32" s="48">
        <v>5.1299999999999998E-2</v>
      </c>
      <c r="Q32" s="14">
        <v>91</v>
      </c>
      <c r="R32" s="85">
        <v>6.5100000000000005E-2</v>
      </c>
      <c r="S32" s="59">
        <v>115</v>
      </c>
      <c r="T32" s="46">
        <f t="shared" si="6"/>
        <v>8.255563531945441E-2</v>
      </c>
      <c r="U32" s="47">
        <f t="shared" si="7"/>
        <v>24</v>
      </c>
      <c r="V32" s="47">
        <f t="shared" si="8"/>
        <v>24</v>
      </c>
      <c r="W32" s="14">
        <v>0.7</v>
      </c>
      <c r="X32" s="14">
        <v>2.6</v>
      </c>
      <c r="Y32" s="14">
        <v>3.9</v>
      </c>
      <c r="Z32" s="14">
        <v>7.8</v>
      </c>
      <c r="AA32" s="14">
        <v>6.2</v>
      </c>
      <c r="AB32" s="15">
        <v>6.4</v>
      </c>
    </row>
    <row r="33" spans="1:28">
      <c r="A33" s="16" t="s">
        <v>99</v>
      </c>
      <c r="B33" s="17">
        <v>137</v>
      </c>
      <c r="C33" s="17">
        <v>139</v>
      </c>
      <c r="D33" s="50">
        <v>138</v>
      </c>
      <c r="E33" s="102">
        <v>2</v>
      </c>
      <c r="F33" s="47">
        <f t="shared" si="0"/>
        <v>-1</v>
      </c>
      <c r="G33" s="17">
        <v>132</v>
      </c>
      <c r="H33" s="46">
        <f t="shared" si="1"/>
        <v>0.96350364963503654</v>
      </c>
      <c r="I33" s="17">
        <v>131</v>
      </c>
      <c r="J33" s="46">
        <f t="shared" si="2"/>
        <v>0.94244604316546765</v>
      </c>
      <c r="K33" s="58">
        <v>124</v>
      </c>
      <c r="L33" s="46">
        <f t="shared" si="3"/>
        <v>0.89855072463768115</v>
      </c>
      <c r="M33" s="47">
        <f t="shared" si="4"/>
        <v>-1</v>
      </c>
      <c r="N33" s="47">
        <f t="shared" si="5"/>
        <v>-7</v>
      </c>
      <c r="O33" s="17">
        <v>5</v>
      </c>
      <c r="P33" s="49">
        <v>3.6499999999999998E-2</v>
      </c>
      <c r="Q33" s="17">
        <v>8</v>
      </c>
      <c r="R33" s="86">
        <v>5.7599999999999998E-2</v>
      </c>
      <c r="S33" s="58">
        <v>14</v>
      </c>
      <c r="T33" s="46">
        <f t="shared" si="6"/>
        <v>0.10144927536231885</v>
      </c>
      <c r="U33" s="47">
        <f t="shared" si="7"/>
        <v>3</v>
      </c>
      <c r="V33" s="47">
        <f t="shared" si="8"/>
        <v>6</v>
      </c>
      <c r="W33" s="17">
        <v>0.9</v>
      </c>
      <c r="X33" s="17">
        <v>2</v>
      </c>
      <c r="Y33" s="17">
        <v>3</v>
      </c>
      <c r="Z33" s="17">
        <v>0</v>
      </c>
      <c r="AA33" s="17">
        <v>8.8000000000000007</v>
      </c>
      <c r="AB33" s="18">
        <v>3.3</v>
      </c>
    </row>
    <row r="34" spans="1:28">
      <c r="A34" s="13" t="s">
        <v>100</v>
      </c>
      <c r="B34" s="14">
        <v>115</v>
      </c>
      <c r="C34" s="14">
        <v>79</v>
      </c>
      <c r="D34" s="51">
        <v>114</v>
      </c>
      <c r="E34" s="102">
        <v>-36</v>
      </c>
      <c r="F34" s="47">
        <f t="shared" si="0"/>
        <v>35</v>
      </c>
      <c r="G34" s="14">
        <v>103</v>
      </c>
      <c r="H34" s="46">
        <f t="shared" si="1"/>
        <v>0.89565217391304353</v>
      </c>
      <c r="I34" s="14">
        <v>74</v>
      </c>
      <c r="J34" s="46">
        <f t="shared" si="2"/>
        <v>0.93670886075949367</v>
      </c>
      <c r="K34" s="59">
        <v>97</v>
      </c>
      <c r="L34" s="46">
        <f t="shared" si="3"/>
        <v>0.85087719298245612</v>
      </c>
      <c r="M34" s="47">
        <f t="shared" si="4"/>
        <v>-29</v>
      </c>
      <c r="N34" s="47">
        <f t="shared" si="5"/>
        <v>23</v>
      </c>
      <c r="O34" s="14">
        <v>12</v>
      </c>
      <c r="P34" s="48">
        <v>0.1043</v>
      </c>
      <c r="Q34" s="14">
        <v>5</v>
      </c>
      <c r="R34" s="85">
        <v>6.3299999999999995E-2</v>
      </c>
      <c r="S34" s="59">
        <v>17</v>
      </c>
      <c r="T34" s="46">
        <f t="shared" si="6"/>
        <v>0.14912280701754385</v>
      </c>
      <c r="U34" s="47">
        <f t="shared" si="7"/>
        <v>-7</v>
      </c>
      <c r="V34" s="47">
        <f t="shared" si="8"/>
        <v>12</v>
      </c>
      <c r="W34" s="14">
        <v>1.2</v>
      </c>
      <c r="X34" s="14">
        <v>1.6</v>
      </c>
      <c r="Y34" s="14">
        <v>4.7</v>
      </c>
      <c r="Z34" s="14">
        <v>9.1</v>
      </c>
      <c r="AA34" s="14">
        <v>0</v>
      </c>
      <c r="AB34" s="15">
        <v>11.1</v>
      </c>
    </row>
    <row r="35" spans="1:28">
      <c r="A35" s="16" t="s">
        <v>101</v>
      </c>
      <c r="B35" s="17">
        <v>456</v>
      </c>
      <c r="C35" s="17">
        <v>415</v>
      </c>
      <c r="D35" s="50">
        <v>427</v>
      </c>
      <c r="E35" s="102">
        <v>-41</v>
      </c>
      <c r="F35" s="47">
        <f t="shared" si="0"/>
        <v>12</v>
      </c>
      <c r="G35" s="17">
        <v>438</v>
      </c>
      <c r="H35" s="46">
        <f t="shared" si="1"/>
        <v>0.96052631578947367</v>
      </c>
      <c r="I35" s="17">
        <v>395</v>
      </c>
      <c r="J35" s="46">
        <f t="shared" si="2"/>
        <v>0.95180722891566261</v>
      </c>
      <c r="K35" s="58">
        <v>390</v>
      </c>
      <c r="L35" s="46">
        <f t="shared" si="3"/>
        <v>0.9133489461358314</v>
      </c>
      <c r="M35" s="47">
        <f t="shared" si="4"/>
        <v>-43</v>
      </c>
      <c r="N35" s="47">
        <f t="shared" si="5"/>
        <v>-5</v>
      </c>
      <c r="O35" s="17">
        <v>18</v>
      </c>
      <c r="P35" s="49">
        <v>3.95E-2</v>
      </c>
      <c r="Q35" s="17">
        <v>20</v>
      </c>
      <c r="R35" s="86">
        <v>4.82E-2</v>
      </c>
      <c r="S35" s="58">
        <v>37</v>
      </c>
      <c r="T35" s="46">
        <f t="shared" si="6"/>
        <v>8.6651053864168617E-2</v>
      </c>
      <c r="U35" s="47">
        <f t="shared" si="7"/>
        <v>2</v>
      </c>
      <c r="V35" s="47">
        <f t="shared" si="8"/>
        <v>17</v>
      </c>
      <c r="W35" s="17">
        <v>0.3</v>
      </c>
      <c r="X35" s="17">
        <v>1.1000000000000001</v>
      </c>
      <c r="Y35" s="17">
        <v>2.8</v>
      </c>
      <c r="Z35" s="17">
        <v>2.9</v>
      </c>
      <c r="AA35" s="17">
        <v>3.3</v>
      </c>
      <c r="AB35" s="18">
        <v>11.5</v>
      </c>
    </row>
    <row r="36" spans="1:28">
      <c r="A36" s="13" t="s">
        <v>102</v>
      </c>
      <c r="B36" s="14">
        <v>104</v>
      </c>
      <c r="C36" s="14">
        <v>75</v>
      </c>
      <c r="D36" s="51">
        <v>105</v>
      </c>
      <c r="E36" s="102">
        <v>-29</v>
      </c>
      <c r="F36" s="47">
        <f t="shared" si="0"/>
        <v>30</v>
      </c>
      <c r="G36" s="14">
        <v>80</v>
      </c>
      <c r="H36" s="46">
        <f t="shared" si="1"/>
        <v>0.76923076923076927</v>
      </c>
      <c r="I36" s="14">
        <v>70</v>
      </c>
      <c r="J36" s="46">
        <f t="shared" si="2"/>
        <v>0.93333333333333335</v>
      </c>
      <c r="K36" s="59">
        <v>96</v>
      </c>
      <c r="L36" s="46">
        <f t="shared" si="3"/>
        <v>0.91428571428571426</v>
      </c>
      <c r="M36" s="47">
        <f t="shared" si="4"/>
        <v>-10</v>
      </c>
      <c r="N36" s="47">
        <f t="shared" si="5"/>
        <v>26</v>
      </c>
      <c r="O36" s="14">
        <v>24</v>
      </c>
      <c r="P36" s="48">
        <v>0.23080000000000001</v>
      </c>
      <c r="Q36" s="14">
        <v>5</v>
      </c>
      <c r="R36" s="85">
        <v>6.6699999999999995E-2</v>
      </c>
      <c r="S36" s="59">
        <v>9</v>
      </c>
      <c r="T36" s="46">
        <f t="shared" si="6"/>
        <v>8.5714285714285715E-2</v>
      </c>
      <c r="U36" s="47">
        <f t="shared" si="7"/>
        <v>-19</v>
      </c>
      <c r="V36" s="47">
        <f t="shared" si="8"/>
        <v>4</v>
      </c>
      <c r="W36" s="14">
        <v>0</v>
      </c>
      <c r="X36" s="14">
        <v>0</v>
      </c>
      <c r="Y36" s="14">
        <v>2.2999999999999998</v>
      </c>
      <c r="Z36" s="14">
        <v>22.7</v>
      </c>
      <c r="AA36" s="14">
        <v>0</v>
      </c>
      <c r="AB36" s="15">
        <v>0</v>
      </c>
    </row>
    <row r="37" spans="1:28">
      <c r="A37" s="16" t="s">
        <v>103</v>
      </c>
      <c r="B37" s="17">
        <v>1630</v>
      </c>
      <c r="C37" s="17">
        <v>1772</v>
      </c>
      <c r="D37" s="50">
        <v>2527</v>
      </c>
      <c r="E37" s="102">
        <v>142</v>
      </c>
      <c r="F37" s="47">
        <f t="shared" si="0"/>
        <v>755</v>
      </c>
      <c r="G37" s="17">
        <v>1584</v>
      </c>
      <c r="H37" s="46">
        <f t="shared" si="1"/>
        <v>0.97177914110429453</v>
      </c>
      <c r="I37" s="17">
        <v>1706</v>
      </c>
      <c r="J37" s="46">
        <f t="shared" si="2"/>
        <v>0.96275395033860045</v>
      </c>
      <c r="K37" s="58">
        <v>2351</v>
      </c>
      <c r="L37" s="46">
        <f t="shared" si="3"/>
        <v>0.93035219628017407</v>
      </c>
      <c r="M37" s="47">
        <f t="shared" si="4"/>
        <v>122</v>
      </c>
      <c r="N37" s="47">
        <f t="shared" si="5"/>
        <v>645</v>
      </c>
      <c r="O37" s="17">
        <v>46</v>
      </c>
      <c r="P37" s="49">
        <v>2.8199999999999999E-2</v>
      </c>
      <c r="Q37" s="17">
        <v>66</v>
      </c>
      <c r="R37" s="86">
        <v>3.7199999999999997E-2</v>
      </c>
      <c r="S37" s="58">
        <v>176</v>
      </c>
      <c r="T37" s="46">
        <f t="shared" si="6"/>
        <v>6.9647803719825874E-2</v>
      </c>
      <c r="U37" s="47">
        <f t="shared" si="7"/>
        <v>20</v>
      </c>
      <c r="V37" s="47">
        <f t="shared" si="8"/>
        <v>110</v>
      </c>
      <c r="W37" s="17">
        <v>0.4</v>
      </c>
      <c r="X37" s="17">
        <v>0.8</v>
      </c>
      <c r="Y37" s="17">
        <v>1.7</v>
      </c>
      <c r="Z37" s="17">
        <v>4.5</v>
      </c>
      <c r="AA37" s="17">
        <v>9.5</v>
      </c>
      <c r="AB37" s="18">
        <v>13.4</v>
      </c>
    </row>
    <row r="38" spans="1:28">
      <c r="A38" s="13" t="s">
        <v>49</v>
      </c>
      <c r="B38" s="14">
        <v>2302</v>
      </c>
      <c r="C38" s="14">
        <v>2533</v>
      </c>
      <c r="D38" s="51">
        <v>2606</v>
      </c>
      <c r="E38" s="102">
        <v>231</v>
      </c>
      <c r="F38" s="47">
        <f t="shared" si="0"/>
        <v>73</v>
      </c>
      <c r="G38" s="14">
        <v>2137</v>
      </c>
      <c r="H38" s="46">
        <f t="shared" si="1"/>
        <v>0.92832319721980883</v>
      </c>
      <c r="I38" s="14">
        <v>2312</v>
      </c>
      <c r="J38" s="46">
        <f t="shared" si="2"/>
        <v>0.91275167785234901</v>
      </c>
      <c r="K38" s="59">
        <v>2292</v>
      </c>
      <c r="L38" s="46">
        <f t="shared" si="3"/>
        <v>0.87950882578664624</v>
      </c>
      <c r="M38" s="47">
        <f t="shared" si="4"/>
        <v>175</v>
      </c>
      <c r="N38" s="47">
        <f t="shared" si="5"/>
        <v>-20</v>
      </c>
      <c r="O38" s="14">
        <v>165</v>
      </c>
      <c r="P38" s="48">
        <v>7.17E-2</v>
      </c>
      <c r="Q38" s="14">
        <v>221</v>
      </c>
      <c r="R38" s="85">
        <v>8.72E-2</v>
      </c>
      <c r="S38" s="59">
        <v>314</v>
      </c>
      <c r="T38" s="46">
        <f t="shared" si="6"/>
        <v>0.1204911742133538</v>
      </c>
      <c r="U38" s="47">
        <f t="shared" si="7"/>
        <v>56</v>
      </c>
      <c r="V38" s="47">
        <f t="shared" si="8"/>
        <v>93</v>
      </c>
      <c r="W38" s="14">
        <v>1.7</v>
      </c>
      <c r="X38" s="14">
        <v>2.5</v>
      </c>
      <c r="Y38" s="14">
        <v>5.0999999999999996</v>
      </c>
      <c r="Z38" s="14">
        <v>5.0999999999999996</v>
      </c>
      <c r="AA38" s="14">
        <v>10.1</v>
      </c>
      <c r="AB38" s="15">
        <v>10.4</v>
      </c>
    </row>
    <row r="39" spans="1:28">
      <c r="A39" s="16" t="s">
        <v>104</v>
      </c>
      <c r="B39" s="17">
        <v>8090</v>
      </c>
      <c r="C39" s="17">
        <v>9593</v>
      </c>
      <c r="D39" s="50">
        <v>11586</v>
      </c>
      <c r="E39" s="102">
        <v>1503</v>
      </c>
      <c r="F39" s="47">
        <f t="shared" si="0"/>
        <v>1993</v>
      </c>
      <c r="G39" s="17">
        <v>7673</v>
      </c>
      <c r="H39" s="46">
        <f t="shared" si="1"/>
        <v>0.94845488257107535</v>
      </c>
      <c r="I39" s="17">
        <v>9178</v>
      </c>
      <c r="J39" s="46">
        <f t="shared" si="2"/>
        <v>0.95673928906494321</v>
      </c>
      <c r="K39" s="58">
        <v>10825</v>
      </c>
      <c r="L39" s="46">
        <f t="shared" si="3"/>
        <v>0.93431727947522869</v>
      </c>
      <c r="M39" s="47">
        <f t="shared" si="4"/>
        <v>1505</v>
      </c>
      <c r="N39" s="47">
        <f t="shared" si="5"/>
        <v>1647</v>
      </c>
      <c r="O39" s="17">
        <v>417</v>
      </c>
      <c r="P39" s="49">
        <v>5.1499999999999997E-2</v>
      </c>
      <c r="Q39" s="17">
        <v>415</v>
      </c>
      <c r="R39" s="86">
        <v>4.3299999999999998E-2</v>
      </c>
      <c r="S39" s="58">
        <v>761</v>
      </c>
      <c r="T39" s="46">
        <f t="shared" si="6"/>
        <v>6.5682720524771282E-2</v>
      </c>
      <c r="U39" s="47">
        <f t="shared" si="7"/>
        <v>-2</v>
      </c>
      <c r="V39" s="47">
        <f t="shared" si="8"/>
        <v>346</v>
      </c>
      <c r="W39" s="17">
        <v>1</v>
      </c>
      <c r="X39" s="17">
        <v>1.4</v>
      </c>
      <c r="Y39" s="17">
        <v>2</v>
      </c>
      <c r="Z39" s="17">
        <v>9.6</v>
      </c>
      <c r="AA39" s="17">
        <v>5.7</v>
      </c>
      <c r="AB39" s="18">
        <v>9.1</v>
      </c>
    </row>
    <row r="40" spans="1:28">
      <c r="A40" s="13" t="s">
        <v>105</v>
      </c>
      <c r="B40" s="14">
        <v>7900</v>
      </c>
      <c r="C40" s="14">
        <v>9068</v>
      </c>
      <c r="D40" s="51">
        <v>9736</v>
      </c>
      <c r="E40" s="102">
        <v>1168</v>
      </c>
      <c r="F40" s="47">
        <f t="shared" si="0"/>
        <v>668</v>
      </c>
      <c r="G40" s="14">
        <v>7625</v>
      </c>
      <c r="H40" s="46">
        <f t="shared" si="1"/>
        <v>0.96518987341772156</v>
      </c>
      <c r="I40" s="14">
        <v>8703</v>
      </c>
      <c r="J40" s="46">
        <f t="shared" si="2"/>
        <v>0.959748566387296</v>
      </c>
      <c r="K40" s="59">
        <v>9237</v>
      </c>
      <c r="L40" s="46">
        <f t="shared" si="3"/>
        <v>0.948746918652424</v>
      </c>
      <c r="M40" s="47">
        <f t="shared" si="4"/>
        <v>1078</v>
      </c>
      <c r="N40" s="47">
        <f t="shared" si="5"/>
        <v>534</v>
      </c>
      <c r="O40" s="14">
        <v>275</v>
      </c>
      <c r="P40" s="48">
        <v>3.4799999999999998E-2</v>
      </c>
      <c r="Q40" s="14">
        <v>365</v>
      </c>
      <c r="R40" s="85">
        <v>4.0300000000000002E-2</v>
      </c>
      <c r="S40" s="59">
        <v>499</v>
      </c>
      <c r="T40" s="46">
        <f t="shared" si="6"/>
        <v>5.1253081347576009E-2</v>
      </c>
      <c r="U40" s="47">
        <f t="shared" si="7"/>
        <v>90</v>
      </c>
      <c r="V40" s="47">
        <f t="shared" si="8"/>
        <v>134</v>
      </c>
      <c r="W40" s="14">
        <v>0.7</v>
      </c>
      <c r="X40" s="14">
        <v>1.7</v>
      </c>
      <c r="Y40" s="14">
        <v>1.6</v>
      </c>
      <c r="Z40" s="14">
        <v>3.6</v>
      </c>
      <c r="AA40" s="14">
        <v>4.9000000000000004</v>
      </c>
      <c r="AB40" s="15">
        <v>6.6</v>
      </c>
    </row>
    <row r="41" spans="1:28">
      <c r="A41" s="16" t="s">
        <v>106</v>
      </c>
      <c r="B41" s="17">
        <v>1355</v>
      </c>
      <c r="C41" s="17">
        <v>1528</v>
      </c>
      <c r="D41" s="50">
        <v>1713</v>
      </c>
      <c r="E41" s="102">
        <v>173</v>
      </c>
      <c r="F41" s="47">
        <f t="shared" si="0"/>
        <v>185</v>
      </c>
      <c r="G41" s="17">
        <v>1293</v>
      </c>
      <c r="H41" s="46">
        <f t="shared" si="1"/>
        <v>0.95424354243542431</v>
      </c>
      <c r="I41" s="17">
        <v>1458</v>
      </c>
      <c r="J41" s="46">
        <f t="shared" si="2"/>
        <v>0.95418848167539272</v>
      </c>
      <c r="K41" s="58">
        <v>1607</v>
      </c>
      <c r="L41" s="46">
        <f t="shared" si="3"/>
        <v>0.93812025685931111</v>
      </c>
      <c r="M41" s="47">
        <f t="shared" si="4"/>
        <v>165</v>
      </c>
      <c r="N41" s="47">
        <f t="shared" si="5"/>
        <v>149</v>
      </c>
      <c r="O41" s="17">
        <v>62</v>
      </c>
      <c r="P41" s="49">
        <v>4.58E-2</v>
      </c>
      <c r="Q41" s="17">
        <v>70</v>
      </c>
      <c r="R41" s="86">
        <v>4.58E-2</v>
      </c>
      <c r="S41" s="58">
        <v>106</v>
      </c>
      <c r="T41" s="46">
        <f t="shared" si="6"/>
        <v>6.187974314068885E-2</v>
      </c>
      <c r="U41" s="47">
        <f t="shared" si="7"/>
        <v>8</v>
      </c>
      <c r="V41" s="47">
        <f t="shared" si="8"/>
        <v>36</v>
      </c>
      <c r="W41" s="17">
        <v>1.2</v>
      </c>
      <c r="X41" s="17">
        <v>1.1000000000000001</v>
      </c>
      <c r="Y41" s="17">
        <v>1.5</v>
      </c>
      <c r="Z41" s="17">
        <v>5.0999999999999996</v>
      </c>
      <c r="AA41" s="17">
        <v>2.6</v>
      </c>
      <c r="AB41" s="18">
        <v>7</v>
      </c>
    </row>
    <row r="42" spans="1:28">
      <c r="A42" s="13" t="s">
        <v>107</v>
      </c>
      <c r="B42" s="14">
        <v>672</v>
      </c>
      <c r="C42" s="14">
        <v>787</v>
      </c>
      <c r="D42" s="51">
        <v>929</v>
      </c>
      <c r="E42" s="102">
        <v>115</v>
      </c>
      <c r="F42" s="47">
        <f t="shared" si="0"/>
        <v>142</v>
      </c>
      <c r="G42" s="14">
        <v>642</v>
      </c>
      <c r="H42" s="46">
        <f t="shared" si="1"/>
        <v>0.9553571428571429</v>
      </c>
      <c r="I42" s="14">
        <v>756</v>
      </c>
      <c r="J42" s="46">
        <f t="shared" si="2"/>
        <v>0.96060991105463789</v>
      </c>
      <c r="K42" s="59">
        <v>889</v>
      </c>
      <c r="L42" s="46">
        <f t="shared" si="3"/>
        <v>0.95694294940796554</v>
      </c>
      <c r="M42" s="47">
        <f t="shared" si="4"/>
        <v>114</v>
      </c>
      <c r="N42" s="47">
        <f t="shared" si="5"/>
        <v>133</v>
      </c>
      <c r="O42" s="14">
        <v>30</v>
      </c>
      <c r="P42" s="48">
        <v>4.4600000000000001E-2</v>
      </c>
      <c r="Q42" s="14">
        <v>31</v>
      </c>
      <c r="R42" s="85">
        <v>3.9399999999999998E-2</v>
      </c>
      <c r="S42" s="59">
        <v>40</v>
      </c>
      <c r="T42" s="46">
        <f t="shared" si="6"/>
        <v>4.3057050592034449E-2</v>
      </c>
      <c r="U42" s="47">
        <f t="shared" si="7"/>
        <v>1</v>
      </c>
      <c r="V42" s="47">
        <f t="shared" si="8"/>
        <v>9</v>
      </c>
      <c r="W42" s="14">
        <v>1.2</v>
      </c>
      <c r="X42" s="14">
        <v>1.2</v>
      </c>
      <c r="Y42" s="14">
        <v>0.7</v>
      </c>
      <c r="Z42" s="14">
        <v>7.3</v>
      </c>
      <c r="AA42" s="14">
        <v>8</v>
      </c>
      <c r="AB42" s="15">
        <v>2.9</v>
      </c>
    </row>
    <row r="43" spans="1:28">
      <c r="A43" s="16" t="s">
        <v>108</v>
      </c>
      <c r="B43" s="17">
        <v>303</v>
      </c>
      <c r="C43" s="17">
        <v>426</v>
      </c>
      <c r="D43" s="50">
        <v>493</v>
      </c>
      <c r="E43" s="102">
        <v>123</v>
      </c>
      <c r="F43" s="47">
        <f t="shared" si="0"/>
        <v>67</v>
      </c>
      <c r="G43" s="17">
        <v>280</v>
      </c>
      <c r="H43" s="46">
        <f t="shared" si="1"/>
        <v>0.92409240924092406</v>
      </c>
      <c r="I43" s="17">
        <v>411</v>
      </c>
      <c r="J43" s="46">
        <f t="shared" si="2"/>
        <v>0.96478873239436624</v>
      </c>
      <c r="K43" s="58">
        <v>477</v>
      </c>
      <c r="L43" s="46">
        <f t="shared" si="3"/>
        <v>0.96754563894523327</v>
      </c>
      <c r="M43" s="47">
        <f t="shared" si="4"/>
        <v>131</v>
      </c>
      <c r="N43" s="47">
        <f t="shared" si="5"/>
        <v>66</v>
      </c>
      <c r="O43" s="17">
        <v>23</v>
      </c>
      <c r="P43" s="49">
        <v>7.5899999999999995E-2</v>
      </c>
      <c r="Q43" s="17">
        <v>15</v>
      </c>
      <c r="R43" s="86">
        <v>3.5200000000000002E-2</v>
      </c>
      <c r="S43" s="58">
        <v>16</v>
      </c>
      <c r="T43" s="46">
        <f t="shared" si="6"/>
        <v>3.2454361054766734E-2</v>
      </c>
      <c r="U43" s="47">
        <f t="shared" si="7"/>
        <v>-8</v>
      </c>
      <c r="V43" s="47">
        <f t="shared" si="8"/>
        <v>1</v>
      </c>
      <c r="W43" s="17">
        <v>0.7</v>
      </c>
      <c r="X43" s="17">
        <v>1</v>
      </c>
      <c r="Y43" s="17">
        <v>0.9</v>
      </c>
      <c r="Z43" s="17">
        <v>7.1</v>
      </c>
      <c r="AA43" s="17">
        <v>6.5</v>
      </c>
      <c r="AB43" s="18">
        <v>0</v>
      </c>
    </row>
    <row r="44" spans="1:28">
      <c r="A44" s="13" t="s">
        <v>109</v>
      </c>
      <c r="B44" s="14">
        <v>2250</v>
      </c>
      <c r="C44" s="14">
        <v>2584</v>
      </c>
      <c r="D44" s="51">
        <v>3931</v>
      </c>
      <c r="E44" s="102">
        <v>334</v>
      </c>
      <c r="F44" s="47">
        <f t="shared" si="0"/>
        <v>1347</v>
      </c>
      <c r="G44" s="14">
        <v>2200</v>
      </c>
      <c r="H44" s="46">
        <f t="shared" si="1"/>
        <v>0.97777777777777775</v>
      </c>
      <c r="I44" s="14">
        <v>2502</v>
      </c>
      <c r="J44" s="46">
        <f t="shared" si="2"/>
        <v>0.96826625386996901</v>
      </c>
      <c r="K44" s="59">
        <v>3742</v>
      </c>
      <c r="L44" s="46">
        <f t="shared" si="3"/>
        <v>0.95192063088272705</v>
      </c>
      <c r="M44" s="47">
        <f t="shared" si="4"/>
        <v>302</v>
      </c>
      <c r="N44" s="47">
        <f t="shared" si="5"/>
        <v>1240</v>
      </c>
      <c r="O44" s="14">
        <v>50</v>
      </c>
      <c r="P44" s="48">
        <v>2.2200000000000001E-2</v>
      </c>
      <c r="Q44" s="14">
        <v>82</v>
      </c>
      <c r="R44" s="85">
        <v>3.1699999999999999E-2</v>
      </c>
      <c r="S44" s="59">
        <v>189</v>
      </c>
      <c r="T44" s="46">
        <f t="shared" si="6"/>
        <v>4.8079369117272959E-2</v>
      </c>
      <c r="U44" s="47">
        <f t="shared" si="7"/>
        <v>32</v>
      </c>
      <c r="V44" s="47">
        <f t="shared" si="8"/>
        <v>107</v>
      </c>
      <c r="W44" s="14">
        <v>0.4</v>
      </c>
      <c r="X44" s="14">
        <v>1.1000000000000001</v>
      </c>
      <c r="Y44" s="14">
        <v>2.4</v>
      </c>
      <c r="Z44" s="14">
        <v>4</v>
      </c>
      <c r="AA44" s="14">
        <v>5.0999999999999996</v>
      </c>
      <c r="AB44" s="15">
        <v>2.8</v>
      </c>
    </row>
    <row r="45" spans="1:28">
      <c r="A45" s="16" t="s">
        <v>110</v>
      </c>
      <c r="B45" s="17">
        <v>554</v>
      </c>
      <c r="C45" s="17">
        <v>530</v>
      </c>
      <c r="D45" s="50">
        <v>560</v>
      </c>
      <c r="E45" s="102">
        <v>-24</v>
      </c>
      <c r="F45" s="47">
        <f t="shared" si="0"/>
        <v>30</v>
      </c>
      <c r="G45" s="17">
        <v>515</v>
      </c>
      <c r="H45" s="46">
        <f t="shared" si="1"/>
        <v>0.9296028880866426</v>
      </c>
      <c r="I45" s="17">
        <v>476</v>
      </c>
      <c r="J45" s="46">
        <f t="shared" si="2"/>
        <v>0.89811320754716983</v>
      </c>
      <c r="K45" s="58">
        <v>499</v>
      </c>
      <c r="L45" s="46">
        <f t="shared" si="3"/>
        <v>0.89107142857142863</v>
      </c>
      <c r="M45" s="47">
        <f t="shared" si="4"/>
        <v>-39</v>
      </c>
      <c r="N45" s="47">
        <f t="shared" si="5"/>
        <v>23</v>
      </c>
      <c r="O45" s="17">
        <v>39</v>
      </c>
      <c r="P45" s="49">
        <v>7.0400000000000004E-2</v>
      </c>
      <c r="Q45" s="17">
        <v>54</v>
      </c>
      <c r="R45" s="86">
        <v>0.1019</v>
      </c>
      <c r="S45" s="58">
        <v>61</v>
      </c>
      <c r="T45" s="46">
        <f t="shared" si="6"/>
        <v>0.10892857142857143</v>
      </c>
      <c r="U45" s="47">
        <f t="shared" si="7"/>
        <v>15</v>
      </c>
      <c r="V45" s="47">
        <f t="shared" si="8"/>
        <v>7</v>
      </c>
      <c r="W45" s="17">
        <v>1.2</v>
      </c>
      <c r="X45" s="17">
        <v>2.5</v>
      </c>
      <c r="Y45" s="17">
        <v>1.7</v>
      </c>
      <c r="Z45" s="17">
        <v>5.5</v>
      </c>
      <c r="AA45" s="17">
        <v>16.8</v>
      </c>
      <c r="AB45" s="18">
        <v>8.1999999999999993</v>
      </c>
    </row>
    <row r="46" spans="1:28">
      <c r="A46" s="13" t="s">
        <v>111</v>
      </c>
      <c r="B46" s="14">
        <v>489</v>
      </c>
      <c r="C46" s="14">
        <v>504</v>
      </c>
      <c r="D46" s="51">
        <v>516</v>
      </c>
      <c r="E46" s="102">
        <v>15</v>
      </c>
      <c r="F46" s="47">
        <f t="shared" si="0"/>
        <v>12</v>
      </c>
      <c r="G46" s="14">
        <v>444</v>
      </c>
      <c r="H46" s="46">
        <f t="shared" si="1"/>
        <v>0.90797546012269936</v>
      </c>
      <c r="I46" s="14">
        <v>454</v>
      </c>
      <c r="J46" s="46">
        <f t="shared" si="2"/>
        <v>0.90079365079365081</v>
      </c>
      <c r="K46" s="59">
        <v>461</v>
      </c>
      <c r="L46" s="46">
        <f t="shared" si="3"/>
        <v>0.89341085271317833</v>
      </c>
      <c r="M46" s="47">
        <f t="shared" si="4"/>
        <v>10</v>
      </c>
      <c r="N46" s="47">
        <f t="shared" si="5"/>
        <v>7</v>
      </c>
      <c r="O46" s="14">
        <v>45</v>
      </c>
      <c r="P46" s="48">
        <v>9.1999999999999998E-2</v>
      </c>
      <c r="Q46" s="14">
        <v>50</v>
      </c>
      <c r="R46" s="85">
        <v>9.9199999999999997E-2</v>
      </c>
      <c r="S46" s="59">
        <v>55</v>
      </c>
      <c r="T46" s="46">
        <f t="shared" si="6"/>
        <v>0.1065891472868217</v>
      </c>
      <c r="U46" s="47">
        <f t="shared" si="7"/>
        <v>5</v>
      </c>
      <c r="V46" s="47">
        <f t="shared" si="8"/>
        <v>5</v>
      </c>
      <c r="W46" s="14">
        <v>0.8</v>
      </c>
      <c r="X46" s="14">
        <v>2.1</v>
      </c>
      <c r="Y46" s="14">
        <v>2.8</v>
      </c>
      <c r="Z46" s="14">
        <v>14.1</v>
      </c>
      <c r="AA46" s="14">
        <v>12.8</v>
      </c>
      <c r="AB46" s="15">
        <v>2.4</v>
      </c>
    </row>
    <row r="47" spans="1:28" ht="15.75" thickBot="1">
      <c r="A47" s="23" t="s">
        <v>112</v>
      </c>
      <c r="B47" s="24">
        <v>705</v>
      </c>
      <c r="C47" s="24">
        <v>716</v>
      </c>
      <c r="D47" s="93">
        <v>679</v>
      </c>
      <c r="E47" s="55">
        <v>11</v>
      </c>
      <c r="F47" s="106">
        <f t="shared" si="0"/>
        <v>-37</v>
      </c>
      <c r="G47" s="24">
        <v>645</v>
      </c>
      <c r="H47" s="98">
        <f t="shared" si="1"/>
        <v>0.91489361702127658</v>
      </c>
      <c r="I47" s="24">
        <v>611</v>
      </c>
      <c r="J47" s="98">
        <f t="shared" si="2"/>
        <v>0.8533519553072626</v>
      </c>
      <c r="K47" s="61">
        <v>567</v>
      </c>
      <c r="L47" s="98">
        <f t="shared" si="3"/>
        <v>0.83505154639175261</v>
      </c>
      <c r="M47" s="106">
        <f t="shared" si="4"/>
        <v>-34</v>
      </c>
      <c r="N47" s="106">
        <f t="shared" si="5"/>
        <v>-44</v>
      </c>
      <c r="O47" s="24">
        <v>60</v>
      </c>
      <c r="P47" s="88">
        <v>8.5099999999999995E-2</v>
      </c>
      <c r="Q47" s="24">
        <v>105</v>
      </c>
      <c r="R47" s="123">
        <v>0.14660000000000001</v>
      </c>
      <c r="S47" s="61">
        <v>112</v>
      </c>
      <c r="T47" s="98">
        <f t="shared" si="6"/>
        <v>0.16494845360824742</v>
      </c>
      <c r="U47" s="47">
        <f t="shared" si="7"/>
        <v>45</v>
      </c>
      <c r="V47" s="47">
        <f t="shared" si="8"/>
        <v>7</v>
      </c>
      <c r="W47" s="24">
        <v>2.8</v>
      </c>
      <c r="X47" s="24">
        <v>6.2</v>
      </c>
      <c r="Y47" s="24">
        <v>4.5</v>
      </c>
      <c r="Z47" s="24">
        <v>5.0999999999999996</v>
      </c>
      <c r="AA47" s="24">
        <v>17.5</v>
      </c>
      <c r="AB47" s="25">
        <v>24.2</v>
      </c>
    </row>
    <row r="49" spans="1:1">
      <c r="A49" t="s">
        <v>113</v>
      </c>
    </row>
    <row r="50" spans="1:1">
      <c r="A50" t="s">
        <v>114</v>
      </c>
    </row>
  </sheetData>
  <sortState xmlns:xlrd2="http://schemas.microsoft.com/office/spreadsheetml/2017/richdata2" ref="A9:W48">
    <sortCondition ref="A9:A48"/>
  </sortState>
  <mergeCells count="29">
    <mergeCell ref="A1:AB1"/>
    <mergeCell ref="A2:AB2"/>
    <mergeCell ref="A4:A6"/>
    <mergeCell ref="B4:D4"/>
    <mergeCell ref="B5:B6"/>
    <mergeCell ref="C5:C6"/>
    <mergeCell ref="D5:D6"/>
    <mergeCell ref="AB5:AB6"/>
    <mergeCell ref="E4:E6"/>
    <mergeCell ref="F4:F6"/>
    <mergeCell ref="O5:P5"/>
    <mergeCell ref="Q5:R5"/>
    <mergeCell ref="S5:T5"/>
    <mergeCell ref="Z5:Z6"/>
    <mergeCell ref="AA5:AA6"/>
    <mergeCell ref="O4:T4"/>
    <mergeCell ref="G5:H5"/>
    <mergeCell ref="I5:J5"/>
    <mergeCell ref="K5:L5"/>
    <mergeCell ref="G4:L4"/>
    <mergeCell ref="M4:M6"/>
    <mergeCell ref="N4:N6"/>
    <mergeCell ref="W4:Y4"/>
    <mergeCell ref="Z4:AB4"/>
    <mergeCell ref="U4:U6"/>
    <mergeCell ref="V4:V6"/>
    <mergeCell ref="W5:W6"/>
    <mergeCell ref="X5:X6"/>
    <mergeCell ref="Y5:Y6"/>
  </mergeCells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0"/>
  <sheetViews>
    <sheetView workbookViewId="0">
      <selection activeCell="A39" sqref="A39"/>
    </sheetView>
  </sheetViews>
  <sheetFormatPr defaultRowHeight="15"/>
  <cols>
    <col min="1" max="1" width="26.140625" customWidth="1"/>
    <col min="2" max="2" width="13.7109375" customWidth="1"/>
    <col min="3" max="3" width="11.28515625" customWidth="1"/>
    <col min="4" max="4" width="10" customWidth="1"/>
    <col min="5" max="5" width="11" customWidth="1"/>
    <col min="6" max="6" width="11.5703125" customWidth="1"/>
    <col min="7" max="8" width="10.42578125" customWidth="1"/>
    <col min="9" max="9" width="13.42578125" customWidth="1"/>
    <col min="10" max="10" width="16.7109375" style="26" customWidth="1"/>
  </cols>
  <sheetData>
    <row r="1" spans="1:10">
      <c r="A1" s="257" t="s">
        <v>115</v>
      </c>
      <c r="B1" s="257"/>
      <c r="C1" s="257"/>
      <c r="D1" s="257"/>
      <c r="E1" s="257"/>
      <c r="F1" s="257"/>
      <c r="G1" s="257"/>
      <c r="H1" s="257"/>
      <c r="I1" s="257"/>
      <c r="J1" s="257"/>
    </row>
    <row r="2" spans="1:10">
      <c r="A2" s="257">
        <v>2010</v>
      </c>
      <c r="B2" s="257"/>
      <c r="C2" s="257"/>
      <c r="D2" s="257"/>
      <c r="E2" s="257"/>
      <c r="F2" s="257"/>
      <c r="G2" s="257"/>
      <c r="H2" s="257"/>
      <c r="I2" s="257"/>
      <c r="J2" s="257"/>
    </row>
    <row r="3" spans="1:10" ht="15.75" thickBot="1"/>
    <row r="4" spans="1:10">
      <c r="A4" s="230" t="s">
        <v>18</v>
      </c>
      <c r="B4" s="259" t="s">
        <v>116</v>
      </c>
      <c r="C4" s="262" t="s">
        <v>117</v>
      </c>
      <c r="D4" s="262" t="s">
        <v>118</v>
      </c>
      <c r="E4" s="235" t="s">
        <v>119</v>
      </c>
      <c r="F4" s="235"/>
      <c r="G4" s="235"/>
      <c r="H4" s="235"/>
      <c r="I4" s="235"/>
      <c r="J4" s="236"/>
    </row>
    <row r="5" spans="1:10">
      <c r="A5" s="231"/>
      <c r="B5" s="260"/>
      <c r="C5" s="263"/>
      <c r="D5" s="263"/>
      <c r="E5" s="246" t="s">
        <v>120</v>
      </c>
      <c r="F5" s="264" t="s">
        <v>121</v>
      </c>
      <c r="G5" s="264" t="s">
        <v>122</v>
      </c>
      <c r="H5" s="264" t="s">
        <v>123</v>
      </c>
      <c r="I5" s="264" t="s">
        <v>124</v>
      </c>
      <c r="J5" s="261" t="s">
        <v>125</v>
      </c>
    </row>
    <row r="6" spans="1:10">
      <c r="A6" s="231"/>
      <c r="B6" s="260"/>
      <c r="C6" s="263"/>
      <c r="D6" s="263"/>
      <c r="E6" s="246"/>
      <c r="F6" s="264"/>
      <c r="G6" s="264"/>
      <c r="H6" s="264"/>
      <c r="I6" s="264"/>
      <c r="J6" s="261"/>
    </row>
    <row r="7" spans="1:10" s="8" customFormat="1">
      <c r="A7" s="10" t="s">
        <v>11</v>
      </c>
      <c r="B7" s="45">
        <v>120406</v>
      </c>
      <c r="C7" s="45">
        <v>110435</v>
      </c>
      <c r="D7" s="45">
        <v>9971</v>
      </c>
      <c r="E7" s="45">
        <v>3575</v>
      </c>
      <c r="F7" s="45">
        <v>215</v>
      </c>
      <c r="G7" s="45">
        <v>1734</v>
      </c>
      <c r="H7" s="45">
        <v>389</v>
      </c>
      <c r="I7" s="45">
        <v>801</v>
      </c>
      <c r="J7" s="62">
        <v>3257</v>
      </c>
    </row>
    <row r="8" spans="1:10">
      <c r="A8" s="13" t="s">
        <v>19</v>
      </c>
      <c r="B8" s="51">
        <v>162</v>
      </c>
      <c r="C8" s="51">
        <v>152</v>
      </c>
      <c r="D8" s="51">
        <v>10</v>
      </c>
      <c r="E8" s="51">
        <v>0</v>
      </c>
      <c r="F8" s="51">
        <v>0</v>
      </c>
      <c r="G8" s="51">
        <v>0</v>
      </c>
      <c r="H8" s="51">
        <v>3</v>
      </c>
      <c r="I8" s="51">
        <v>0</v>
      </c>
      <c r="J8" s="142">
        <v>7</v>
      </c>
    </row>
    <row r="9" spans="1:10">
      <c r="A9" s="16" t="s">
        <v>20</v>
      </c>
      <c r="B9" s="50">
        <v>1146</v>
      </c>
      <c r="C9" s="50">
        <v>1102</v>
      </c>
      <c r="D9" s="50">
        <v>44</v>
      </c>
      <c r="E9" s="50">
        <v>8</v>
      </c>
      <c r="F9" s="50">
        <v>1</v>
      </c>
      <c r="G9" s="50">
        <v>14</v>
      </c>
      <c r="H9" s="50">
        <v>3</v>
      </c>
      <c r="I9" s="50">
        <v>8</v>
      </c>
      <c r="J9" s="143">
        <v>10</v>
      </c>
    </row>
    <row r="10" spans="1:10">
      <c r="A10" s="13" t="s">
        <v>21</v>
      </c>
      <c r="B10" s="51">
        <v>364</v>
      </c>
      <c r="C10" s="51">
        <v>333</v>
      </c>
      <c r="D10" s="51">
        <v>31</v>
      </c>
      <c r="E10" s="51">
        <v>2</v>
      </c>
      <c r="F10" s="51">
        <v>0</v>
      </c>
      <c r="G10" s="51">
        <v>11</v>
      </c>
      <c r="H10" s="51">
        <v>1</v>
      </c>
      <c r="I10" s="51">
        <v>7</v>
      </c>
      <c r="J10" s="142">
        <v>10</v>
      </c>
    </row>
    <row r="11" spans="1:10">
      <c r="A11" s="56" t="s">
        <v>22</v>
      </c>
      <c r="B11" s="50">
        <v>10267</v>
      </c>
      <c r="C11" s="50">
        <v>9637</v>
      </c>
      <c r="D11" s="50">
        <v>630</v>
      </c>
      <c r="E11" s="50">
        <v>257</v>
      </c>
      <c r="F11" s="50">
        <v>27</v>
      </c>
      <c r="G11" s="50">
        <v>126</v>
      </c>
      <c r="H11" s="50">
        <v>20</v>
      </c>
      <c r="I11" s="50">
        <v>112</v>
      </c>
      <c r="J11" s="143">
        <v>88</v>
      </c>
    </row>
    <row r="12" spans="1:10">
      <c r="A12" s="57" t="s">
        <v>23</v>
      </c>
      <c r="B12" s="51">
        <v>2339</v>
      </c>
      <c r="C12" s="51">
        <v>2226</v>
      </c>
      <c r="D12" s="51">
        <v>113</v>
      </c>
      <c r="E12" s="51">
        <v>24</v>
      </c>
      <c r="F12" s="51">
        <v>1</v>
      </c>
      <c r="G12" s="51">
        <v>22</v>
      </c>
      <c r="H12" s="51">
        <v>5</v>
      </c>
      <c r="I12" s="51">
        <v>10</v>
      </c>
      <c r="J12" s="142">
        <v>51</v>
      </c>
    </row>
    <row r="13" spans="1:10">
      <c r="A13" s="16" t="s">
        <v>24</v>
      </c>
      <c r="B13" s="50">
        <v>697</v>
      </c>
      <c r="C13" s="50">
        <v>638</v>
      </c>
      <c r="D13" s="50">
        <v>59</v>
      </c>
      <c r="E13" s="50">
        <v>24</v>
      </c>
      <c r="F13" s="50">
        <v>1</v>
      </c>
      <c r="G13" s="50">
        <v>7</v>
      </c>
      <c r="H13" s="50">
        <v>3</v>
      </c>
      <c r="I13" s="50">
        <v>3</v>
      </c>
      <c r="J13" s="143">
        <v>21</v>
      </c>
    </row>
    <row r="14" spans="1:10">
      <c r="A14" s="13" t="s">
        <v>25</v>
      </c>
      <c r="B14" s="51">
        <v>346</v>
      </c>
      <c r="C14" s="51">
        <v>320</v>
      </c>
      <c r="D14" s="51">
        <v>26</v>
      </c>
      <c r="E14" s="51">
        <v>9</v>
      </c>
      <c r="F14" s="51">
        <v>0</v>
      </c>
      <c r="G14" s="51">
        <v>4</v>
      </c>
      <c r="H14" s="51">
        <v>2</v>
      </c>
      <c r="I14" s="51">
        <v>0</v>
      </c>
      <c r="J14" s="142">
        <v>11</v>
      </c>
    </row>
    <row r="15" spans="1:10">
      <c r="A15" s="56" t="s">
        <v>26</v>
      </c>
      <c r="B15" s="144">
        <v>389</v>
      </c>
      <c r="C15" s="144">
        <v>350</v>
      </c>
      <c r="D15" s="144">
        <v>39</v>
      </c>
      <c r="E15" s="144">
        <v>20</v>
      </c>
      <c r="F15" s="144">
        <v>1</v>
      </c>
      <c r="G15" s="144">
        <v>2</v>
      </c>
      <c r="H15" s="144">
        <v>0</v>
      </c>
      <c r="I15" s="144">
        <v>1</v>
      </c>
      <c r="J15" s="145">
        <v>15</v>
      </c>
    </row>
    <row r="16" spans="1:10">
      <c r="A16" s="57" t="s">
        <v>27</v>
      </c>
      <c r="B16" s="146">
        <v>1524</v>
      </c>
      <c r="C16" s="146">
        <v>1393</v>
      </c>
      <c r="D16" s="146">
        <v>131</v>
      </c>
      <c r="E16" s="146">
        <v>12</v>
      </c>
      <c r="F16" s="146">
        <v>5</v>
      </c>
      <c r="G16" s="146">
        <v>27</v>
      </c>
      <c r="H16" s="146">
        <v>9</v>
      </c>
      <c r="I16" s="146">
        <v>24</v>
      </c>
      <c r="J16" s="147">
        <v>54</v>
      </c>
    </row>
    <row r="17" spans="1:10">
      <c r="A17" s="56" t="s">
        <v>28</v>
      </c>
      <c r="B17" s="144">
        <v>24269</v>
      </c>
      <c r="C17" s="144">
        <v>20605</v>
      </c>
      <c r="D17" s="144">
        <v>3664</v>
      </c>
      <c r="E17" s="144">
        <v>1357</v>
      </c>
      <c r="F17" s="144">
        <v>76</v>
      </c>
      <c r="G17" s="144">
        <v>465</v>
      </c>
      <c r="H17" s="144">
        <v>104</v>
      </c>
      <c r="I17" s="144">
        <v>120</v>
      </c>
      <c r="J17" s="145">
        <v>1542</v>
      </c>
    </row>
    <row r="18" spans="1:10">
      <c r="A18" s="57" t="s">
        <v>29</v>
      </c>
      <c r="B18" s="146">
        <v>1273</v>
      </c>
      <c r="C18" s="146">
        <v>1168</v>
      </c>
      <c r="D18" s="146">
        <v>105</v>
      </c>
      <c r="E18" s="146">
        <v>54</v>
      </c>
      <c r="F18" s="146">
        <v>1</v>
      </c>
      <c r="G18" s="146">
        <v>14</v>
      </c>
      <c r="H18" s="146">
        <v>4</v>
      </c>
      <c r="I18" s="146">
        <v>2</v>
      </c>
      <c r="J18" s="147">
        <v>30</v>
      </c>
    </row>
    <row r="19" spans="1:10">
      <c r="A19" s="56" t="s">
        <v>30</v>
      </c>
      <c r="B19" s="144">
        <v>2050</v>
      </c>
      <c r="C19" s="144">
        <v>1938</v>
      </c>
      <c r="D19" s="144">
        <v>112</v>
      </c>
      <c r="E19" s="144">
        <v>41</v>
      </c>
      <c r="F19" s="144">
        <v>9</v>
      </c>
      <c r="G19" s="144">
        <v>17</v>
      </c>
      <c r="H19" s="144">
        <v>5</v>
      </c>
      <c r="I19" s="144">
        <v>24</v>
      </c>
      <c r="J19" s="145">
        <v>16</v>
      </c>
    </row>
    <row r="20" spans="1:10">
      <c r="A20" s="57" t="s">
        <v>31</v>
      </c>
      <c r="B20" s="146">
        <v>801</v>
      </c>
      <c r="C20" s="146">
        <v>742</v>
      </c>
      <c r="D20" s="146">
        <v>59</v>
      </c>
      <c r="E20" s="146">
        <v>2</v>
      </c>
      <c r="F20" s="146">
        <v>0</v>
      </c>
      <c r="G20" s="146">
        <v>4</v>
      </c>
      <c r="H20" s="146">
        <v>4</v>
      </c>
      <c r="I20" s="146">
        <v>16</v>
      </c>
      <c r="J20" s="147">
        <v>33</v>
      </c>
    </row>
    <row r="21" spans="1:10">
      <c r="A21" s="56" t="s">
        <v>32</v>
      </c>
      <c r="B21" s="144">
        <v>190</v>
      </c>
      <c r="C21" s="144">
        <v>150</v>
      </c>
      <c r="D21" s="144">
        <v>40</v>
      </c>
      <c r="E21" s="144">
        <v>0</v>
      </c>
      <c r="F21" s="144">
        <v>0</v>
      </c>
      <c r="G21" s="144">
        <v>1</v>
      </c>
      <c r="H21" s="144">
        <v>2</v>
      </c>
      <c r="I21" s="144">
        <v>29</v>
      </c>
      <c r="J21" s="145">
        <v>8</v>
      </c>
    </row>
    <row r="22" spans="1:10">
      <c r="A22" s="57" t="s">
        <v>33</v>
      </c>
      <c r="B22" s="146">
        <v>2146</v>
      </c>
      <c r="C22" s="146">
        <v>2041</v>
      </c>
      <c r="D22" s="146">
        <v>105</v>
      </c>
      <c r="E22" s="146">
        <v>14</v>
      </c>
      <c r="F22" s="146">
        <v>0</v>
      </c>
      <c r="G22" s="146">
        <v>23</v>
      </c>
      <c r="H22" s="146">
        <v>7</v>
      </c>
      <c r="I22" s="146">
        <v>24</v>
      </c>
      <c r="J22" s="147">
        <v>37</v>
      </c>
    </row>
    <row r="23" spans="1:10">
      <c r="A23" s="56" t="s">
        <v>34</v>
      </c>
      <c r="B23" s="144">
        <v>21178</v>
      </c>
      <c r="C23" s="144">
        <v>20085</v>
      </c>
      <c r="D23" s="144">
        <v>1093</v>
      </c>
      <c r="E23" s="144">
        <v>430</v>
      </c>
      <c r="F23" s="144">
        <v>29</v>
      </c>
      <c r="G23" s="144">
        <v>217</v>
      </c>
      <c r="H23" s="144">
        <v>49</v>
      </c>
      <c r="I23" s="144">
        <v>144</v>
      </c>
      <c r="J23" s="145">
        <v>224</v>
      </c>
    </row>
    <row r="24" spans="1:10">
      <c r="A24" s="57" t="s">
        <v>35</v>
      </c>
      <c r="B24" s="146">
        <v>3403</v>
      </c>
      <c r="C24" s="146">
        <v>3236</v>
      </c>
      <c r="D24" s="146">
        <v>167</v>
      </c>
      <c r="E24" s="146">
        <v>47</v>
      </c>
      <c r="F24" s="146">
        <v>7</v>
      </c>
      <c r="G24" s="146">
        <v>64</v>
      </c>
      <c r="H24" s="146">
        <v>7</v>
      </c>
      <c r="I24" s="146">
        <v>5</v>
      </c>
      <c r="J24" s="147">
        <v>37</v>
      </c>
    </row>
    <row r="25" spans="1:10">
      <c r="A25" s="56" t="s">
        <v>36</v>
      </c>
      <c r="B25" s="144">
        <v>921</v>
      </c>
      <c r="C25" s="144">
        <v>774</v>
      </c>
      <c r="D25" s="144">
        <v>147</v>
      </c>
      <c r="E25" s="144">
        <v>19</v>
      </c>
      <c r="F25" s="144">
        <v>2</v>
      </c>
      <c r="G25" s="144">
        <v>38</v>
      </c>
      <c r="H25" s="144">
        <v>20</v>
      </c>
      <c r="I25" s="144">
        <v>11</v>
      </c>
      <c r="J25" s="145">
        <v>57</v>
      </c>
    </row>
    <row r="26" spans="1:10">
      <c r="A26" s="57" t="s">
        <v>37</v>
      </c>
      <c r="B26" s="146">
        <v>538</v>
      </c>
      <c r="C26" s="146">
        <v>504</v>
      </c>
      <c r="D26" s="146">
        <v>34</v>
      </c>
      <c r="E26" s="146">
        <v>3</v>
      </c>
      <c r="F26" s="146">
        <v>0</v>
      </c>
      <c r="G26" s="146">
        <v>2</v>
      </c>
      <c r="H26" s="146">
        <v>3</v>
      </c>
      <c r="I26" s="146">
        <v>9</v>
      </c>
      <c r="J26" s="147">
        <v>17</v>
      </c>
    </row>
    <row r="27" spans="1:10">
      <c r="A27" s="56" t="s">
        <v>38</v>
      </c>
      <c r="B27" s="144">
        <v>2208</v>
      </c>
      <c r="C27" s="144">
        <v>2060</v>
      </c>
      <c r="D27" s="144">
        <v>148</v>
      </c>
      <c r="E27" s="144">
        <v>14</v>
      </c>
      <c r="F27" s="144">
        <v>3</v>
      </c>
      <c r="G27" s="144">
        <v>22</v>
      </c>
      <c r="H27" s="144">
        <v>5</v>
      </c>
      <c r="I27" s="144">
        <v>50</v>
      </c>
      <c r="J27" s="145">
        <v>54</v>
      </c>
    </row>
    <row r="28" spans="1:10">
      <c r="A28" s="57" t="s">
        <v>39</v>
      </c>
      <c r="B28" s="146">
        <v>4411</v>
      </c>
      <c r="C28" s="146">
        <v>3951</v>
      </c>
      <c r="D28" s="146">
        <v>460</v>
      </c>
      <c r="E28" s="146">
        <v>287</v>
      </c>
      <c r="F28" s="146">
        <v>13</v>
      </c>
      <c r="G28" s="146">
        <v>52</v>
      </c>
      <c r="H28" s="146">
        <v>4</v>
      </c>
      <c r="I28" s="146">
        <v>9</v>
      </c>
      <c r="J28" s="147">
        <v>95</v>
      </c>
    </row>
    <row r="29" spans="1:10">
      <c r="A29" s="56" t="s">
        <v>40</v>
      </c>
      <c r="B29" s="144">
        <v>272</v>
      </c>
      <c r="C29" s="144">
        <v>245</v>
      </c>
      <c r="D29" s="144">
        <v>27</v>
      </c>
      <c r="E29" s="144">
        <v>4</v>
      </c>
      <c r="F29" s="144">
        <v>1</v>
      </c>
      <c r="G29" s="144">
        <v>4</v>
      </c>
      <c r="H29" s="144">
        <v>6</v>
      </c>
      <c r="I29" s="144">
        <v>7</v>
      </c>
      <c r="J29" s="145">
        <v>5</v>
      </c>
    </row>
    <row r="30" spans="1:10">
      <c r="A30" s="57" t="s">
        <v>41</v>
      </c>
      <c r="B30" s="146">
        <v>1361</v>
      </c>
      <c r="C30" s="146">
        <v>1193</v>
      </c>
      <c r="D30" s="146">
        <v>168</v>
      </c>
      <c r="E30" s="146">
        <v>70</v>
      </c>
      <c r="F30" s="146">
        <v>0</v>
      </c>
      <c r="G30" s="146">
        <v>25</v>
      </c>
      <c r="H30" s="146">
        <v>3</v>
      </c>
      <c r="I30" s="146">
        <v>6</v>
      </c>
      <c r="J30" s="147">
        <v>64</v>
      </c>
    </row>
    <row r="31" spans="1:10">
      <c r="A31" s="56" t="s">
        <v>42</v>
      </c>
      <c r="B31" s="144">
        <v>698</v>
      </c>
      <c r="C31" s="144">
        <v>660</v>
      </c>
      <c r="D31" s="144">
        <v>38</v>
      </c>
      <c r="E31" s="144">
        <v>7</v>
      </c>
      <c r="F31" s="144">
        <v>3</v>
      </c>
      <c r="G31" s="144">
        <v>11</v>
      </c>
      <c r="H31" s="144">
        <v>2</v>
      </c>
      <c r="I31" s="144">
        <v>0</v>
      </c>
      <c r="J31" s="145">
        <v>15</v>
      </c>
    </row>
    <row r="32" spans="1:10">
      <c r="A32" s="57" t="s">
        <v>43</v>
      </c>
      <c r="B32" s="146">
        <v>1393</v>
      </c>
      <c r="C32" s="146">
        <v>1278</v>
      </c>
      <c r="D32" s="146">
        <v>115</v>
      </c>
      <c r="E32" s="146">
        <v>39</v>
      </c>
      <c r="F32" s="146">
        <v>1</v>
      </c>
      <c r="G32" s="146">
        <v>29</v>
      </c>
      <c r="H32" s="146">
        <v>3</v>
      </c>
      <c r="I32" s="146">
        <v>3</v>
      </c>
      <c r="J32" s="147">
        <v>40</v>
      </c>
    </row>
    <row r="33" spans="1:10">
      <c r="A33" s="56" t="s">
        <v>44</v>
      </c>
      <c r="B33" s="144">
        <v>138</v>
      </c>
      <c r="C33" s="144">
        <v>124</v>
      </c>
      <c r="D33" s="144">
        <v>14</v>
      </c>
      <c r="E33" s="144">
        <v>1</v>
      </c>
      <c r="F33" s="144">
        <v>0</v>
      </c>
      <c r="G33" s="144">
        <v>3</v>
      </c>
      <c r="H33" s="144">
        <v>2</v>
      </c>
      <c r="I33" s="144">
        <v>2</v>
      </c>
      <c r="J33" s="145">
        <v>6</v>
      </c>
    </row>
    <row r="34" spans="1:10">
      <c r="A34" s="57" t="s">
        <v>45</v>
      </c>
      <c r="B34" s="146">
        <v>114</v>
      </c>
      <c r="C34" s="146">
        <v>97</v>
      </c>
      <c r="D34" s="146">
        <v>17</v>
      </c>
      <c r="E34" s="146">
        <v>2</v>
      </c>
      <c r="F34" s="146">
        <v>0</v>
      </c>
      <c r="G34" s="146">
        <v>4</v>
      </c>
      <c r="H34" s="146">
        <v>0</v>
      </c>
      <c r="I34" s="146">
        <v>6</v>
      </c>
      <c r="J34" s="147">
        <v>5</v>
      </c>
    </row>
    <row r="35" spans="1:10">
      <c r="A35" s="56" t="s">
        <v>46</v>
      </c>
      <c r="B35" s="144">
        <v>427</v>
      </c>
      <c r="C35" s="144">
        <v>390</v>
      </c>
      <c r="D35" s="144">
        <v>37</v>
      </c>
      <c r="E35" s="144">
        <v>15</v>
      </c>
      <c r="F35" s="144">
        <v>1</v>
      </c>
      <c r="G35" s="144">
        <v>8</v>
      </c>
      <c r="H35" s="144">
        <v>1</v>
      </c>
      <c r="I35" s="144">
        <v>2</v>
      </c>
      <c r="J35" s="145">
        <v>10</v>
      </c>
    </row>
    <row r="36" spans="1:10">
      <c r="A36" s="57" t="s">
        <v>47</v>
      </c>
      <c r="B36" s="146">
        <v>105</v>
      </c>
      <c r="C36" s="146">
        <v>96</v>
      </c>
      <c r="D36" s="146">
        <v>9</v>
      </c>
      <c r="E36" s="146">
        <v>0</v>
      </c>
      <c r="F36" s="146">
        <v>0</v>
      </c>
      <c r="G36" s="146">
        <v>2</v>
      </c>
      <c r="H36" s="146">
        <v>0</v>
      </c>
      <c r="I36" s="146">
        <v>5</v>
      </c>
      <c r="J36" s="147">
        <v>2</v>
      </c>
    </row>
    <row r="37" spans="1:10">
      <c r="A37" s="56" t="s">
        <v>48</v>
      </c>
      <c r="B37" s="144">
        <v>2527</v>
      </c>
      <c r="C37" s="144">
        <v>2351</v>
      </c>
      <c r="D37" s="144">
        <v>176</v>
      </c>
      <c r="E37" s="144">
        <v>77</v>
      </c>
      <c r="F37" s="144">
        <v>6</v>
      </c>
      <c r="G37" s="144">
        <v>32</v>
      </c>
      <c r="H37" s="144">
        <v>2</v>
      </c>
      <c r="I37" s="144">
        <v>22</v>
      </c>
      <c r="J37" s="145">
        <v>37</v>
      </c>
    </row>
    <row r="38" spans="1:10">
      <c r="A38" s="57" t="s">
        <v>49</v>
      </c>
      <c r="B38" s="146">
        <v>2606</v>
      </c>
      <c r="C38" s="146">
        <v>2292</v>
      </c>
      <c r="D38" s="146">
        <v>314</v>
      </c>
      <c r="E38" s="146">
        <v>119</v>
      </c>
      <c r="F38" s="146">
        <v>2</v>
      </c>
      <c r="G38" s="146">
        <v>69</v>
      </c>
      <c r="H38" s="146">
        <v>7</v>
      </c>
      <c r="I38" s="146">
        <v>2</v>
      </c>
      <c r="J38" s="147">
        <v>115</v>
      </c>
    </row>
    <row r="39" spans="1:10">
      <c r="A39" s="56" t="s">
        <v>50</v>
      </c>
      <c r="B39" s="144">
        <v>11586</v>
      </c>
      <c r="C39" s="144">
        <v>10825</v>
      </c>
      <c r="D39" s="144">
        <v>761</v>
      </c>
      <c r="E39" s="144">
        <v>324</v>
      </c>
      <c r="F39" s="144">
        <v>14</v>
      </c>
      <c r="G39" s="144">
        <v>156</v>
      </c>
      <c r="H39" s="144">
        <v>23</v>
      </c>
      <c r="I39" s="144">
        <v>53</v>
      </c>
      <c r="J39" s="145">
        <v>191</v>
      </c>
    </row>
    <row r="40" spans="1:10">
      <c r="A40" s="57" t="s">
        <v>51</v>
      </c>
      <c r="B40" s="146">
        <v>9736</v>
      </c>
      <c r="C40" s="146">
        <v>9237</v>
      </c>
      <c r="D40" s="146">
        <v>499</v>
      </c>
      <c r="E40" s="146">
        <v>197</v>
      </c>
      <c r="F40" s="146">
        <v>7</v>
      </c>
      <c r="G40" s="146">
        <v>109</v>
      </c>
      <c r="H40" s="146">
        <v>29</v>
      </c>
      <c r="I40" s="146">
        <v>27</v>
      </c>
      <c r="J40" s="147">
        <v>130</v>
      </c>
    </row>
    <row r="41" spans="1:10">
      <c r="A41" s="56" t="s">
        <v>52</v>
      </c>
      <c r="B41" s="144">
        <v>1713</v>
      </c>
      <c r="C41" s="144">
        <v>1607</v>
      </c>
      <c r="D41" s="144">
        <v>106</v>
      </c>
      <c r="E41" s="144">
        <v>24</v>
      </c>
      <c r="F41" s="144">
        <v>2</v>
      </c>
      <c r="G41" s="144">
        <v>20</v>
      </c>
      <c r="H41" s="144">
        <v>11</v>
      </c>
      <c r="I41" s="144">
        <v>14</v>
      </c>
      <c r="J41" s="145">
        <v>35</v>
      </c>
    </row>
    <row r="42" spans="1:10">
      <c r="A42" s="57" t="s">
        <v>53</v>
      </c>
      <c r="B42" s="146">
        <v>929</v>
      </c>
      <c r="C42" s="146">
        <v>889</v>
      </c>
      <c r="D42" s="146">
        <v>40</v>
      </c>
      <c r="E42" s="146">
        <v>4</v>
      </c>
      <c r="F42" s="146">
        <v>1</v>
      </c>
      <c r="G42" s="146">
        <v>5</v>
      </c>
      <c r="H42" s="146">
        <v>3</v>
      </c>
      <c r="I42" s="146">
        <v>8</v>
      </c>
      <c r="J42" s="147">
        <v>19</v>
      </c>
    </row>
    <row r="43" spans="1:10">
      <c r="A43" s="56" t="s">
        <v>54</v>
      </c>
      <c r="B43" s="144">
        <v>493</v>
      </c>
      <c r="C43" s="144">
        <v>477</v>
      </c>
      <c r="D43" s="144">
        <v>16</v>
      </c>
      <c r="E43" s="144">
        <v>0</v>
      </c>
      <c r="F43" s="144">
        <v>0</v>
      </c>
      <c r="G43" s="144">
        <v>4</v>
      </c>
      <c r="H43" s="144">
        <v>1</v>
      </c>
      <c r="I43" s="144">
        <v>9</v>
      </c>
      <c r="J43" s="145">
        <v>2</v>
      </c>
    </row>
    <row r="44" spans="1:10">
      <c r="A44" s="57" t="s">
        <v>55</v>
      </c>
      <c r="B44" s="146">
        <v>3931</v>
      </c>
      <c r="C44" s="146">
        <v>3742</v>
      </c>
      <c r="D44" s="146">
        <v>189</v>
      </c>
      <c r="E44" s="146">
        <v>10</v>
      </c>
      <c r="F44" s="146">
        <v>0</v>
      </c>
      <c r="G44" s="146">
        <v>83</v>
      </c>
      <c r="H44" s="146">
        <v>17</v>
      </c>
      <c r="I44" s="146">
        <v>19</v>
      </c>
      <c r="J44" s="147">
        <v>60</v>
      </c>
    </row>
    <row r="45" spans="1:10">
      <c r="A45" s="56" t="s">
        <v>56</v>
      </c>
      <c r="B45" s="144">
        <v>560</v>
      </c>
      <c r="C45" s="144">
        <v>499</v>
      </c>
      <c r="D45" s="144">
        <v>61</v>
      </c>
      <c r="E45" s="144">
        <v>8</v>
      </c>
      <c r="F45" s="144">
        <v>0</v>
      </c>
      <c r="G45" s="144">
        <v>7</v>
      </c>
      <c r="H45" s="144">
        <v>4</v>
      </c>
      <c r="I45" s="144">
        <v>3</v>
      </c>
      <c r="J45" s="145">
        <v>39</v>
      </c>
    </row>
    <row r="46" spans="1:10">
      <c r="A46" s="57" t="s">
        <v>57</v>
      </c>
      <c r="B46" s="146">
        <v>516</v>
      </c>
      <c r="C46" s="146">
        <v>461</v>
      </c>
      <c r="D46" s="146">
        <v>55</v>
      </c>
      <c r="E46" s="146">
        <v>2</v>
      </c>
      <c r="F46" s="146">
        <v>1</v>
      </c>
      <c r="G46" s="146">
        <v>11</v>
      </c>
      <c r="H46" s="146">
        <v>9</v>
      </c>
      <c r="I46" s="146">
        <v>4</v>
      </c>
      <c r="J46" s="147">
        <v>28</v>
      </c>
    </row>
    <row r="47" spans="1:10" ht="15.75" thickBot="1">
      <c r="A47" s="60" t="s">
        <v>58</v>
      </c>
      <c r="B47" s="148">
        <v>679</v>
      </c>
      <c r="C47" s="148">
        <v>567</v>
      </c>
      <c r="D47" s="148">
        <v>112</v>
      </c>
      <c r="E47" s="148">
        <v>48</v>
      </c>
      <c r="F47" s="148">
        <v>0</v>
      </c>
      <c r="G47" s="148">
        <v>20</v>
      </c>
      <c r="H47" s="148">
        <v>6</v>
      </c>
      <c r="I47" s="148">
        <v>1</v>
      </c>
      <c r="J47" s="149">
        <v>37</v>
      </c>
    </row>
    <row r="49" spans="1:1">
      <c r="A49" t="s">
        <v>126</v>
      </c>
    </row>
    <row r="50" spans="1:1">
      <c r="A50" t="s">
        <v>127</v>
      </c>
    </row>
  </sheetData>
  <sortState xmlns:xlrd2="http://schemas.microsoft.com/office/spreadsheetml/2017/richdata2" ref="A9:J48">
    <sortCondition ref="A9:A48"/>
  </sortState>
  <mergeCells count="13">
    <mergeCell ref="J5:J6"/>
    <mergeCell ref="A1:J1"/>
    <mergeCell ref="A2:J2"/>
    <mergeCell ref="B4:B6"/>
    <mergeCell ref="A4:A6"/>
    <mergeCell ref="C4:C6"/>
    <mergeCell ref="D4:D6"/>
    <mergeCell ref="E4:J4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1"/>
  <sheetViews>
    <sheetView workbookViewId="0">
      <selection activeCell="A2" sqref="A2:XFD2"/>
    </sheetView>
  </sheetViews>
  <sheetFormatPr defaultRowHeight="15"/>
  <cols>
    <col min="1" max="1" width="24" customWidth="1"/>
    <col min="2" max="2" width="16.85546875" customWidth="1"/>
    <col min="3" max="3" width="12.85546875" customWidth="1"/>
    <col min="4" max="4" width="12.42578125" customWidth="1"/>
    <col min="5" max="5" width="14.42578125" customWidth="1"/>
    <col min="6" max="6" width="12" customWidth="1"/>
    <col min="7" max="7" width="11.42578125" customWidth="1"/>
    <col min="8" max="8" width="14.28515625" customWidth="1"/>
    <col min="9" max="9" width="11.7109375" customWidth="1"/>
    <col min="10" max="10" width="11.42578125" customWidth="1"/>
  </cols>
  <sheetData>
    <row r="1" spans="1:11">
      <c r="A1" s="257" t="s">
        <v>128</v>
      </c>
      <c r="B1" s="257"/>
      <c r="C1" s="257"/>
      <c r="D1" s="257"/>
      <c r="E1" s="257"/>
      <c r="F1" s="257"/>
      <c r="G1" s="257"/>
      <c r="H1" s="257"/>
      <c r="I1" s="257"/>
      <c r="J1" s="257"/>
    </row>
    <row r="2" spans="1:11">
      <c r="A2" s="257" t="s">
        <v>68</v>
      </c>
      <c r="B2" s="257"/>
      <c r="C2" s="257"/>
      <c r="D2" s="257"/>
      <c r="E2" s="257"/>
      <c r="F2" s="257"/>
      <c r="G2" s="257"/>
      <c r="H2" s="257"/>
      <c r="I2" s="257"/>
      <c r="J2" s="257"/>
    </row>
    <row r="3" spans="1:11">
      <c r="A3" t="s">
        <v>129</v>
      </c>
    </row>
    <row r="4" spans="1:11" ht="15.75" thickBot="1"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1" ht="15" customHeight="1">
      <c r="A5" s="230" t="s">
        <v>18</v>
      </c>
      <c r="B5" s="235">
        <v>1990</v>
      </c>
      <c r="C5" s="235"/>
      <c r="D5" s="235"/>
      <c r="E5" s="235">
        <v>2000</v>
      </c>
      <c r="F5" s="235"/>
      <c r="G5" s="235"/>
      <c r="H5" s="235">
        <v>2010</v>
      </c>
      <c r="I5" s="235"/>
      <c r="J5" s="236"/>
    </row>
    <row r="6" spans="1:11">
      <c r="A6" s="231"/>
      <c r="B6" s="265" t="s">
        <v>130</v>
      </c>
      <c r="C6" s="265" t="s">
        <v>63</v>
      </c>
      <c r="D6" s="265" t="s">
        <v>64</v>
      </c>
      <c r="E6" s="265" t="s">
        <v>130</v>
      </c>
      <c r="F6" s="265" t="s">
        <v>63</v>
      </c>
      <c r="G6" s="265" t="s">
        <v>64</v>
      </c>
      <c r="H6" s="265" t="s">
        <v>130</v>
      </c>
      <c r="I6" s="265" t="s">
        <v>63</v>
      </c>
      <c r="J6" s="266" t="s">
        <v>64</v>
      </c>
    </row>
    <row r="7" spans="1:11">
      <c r="A7" s="231"/>
      <c r="B7" s="265"/>
      <c r="C7" s="265"/>
      <c r="D7" s="265"/>
      <c r="E7" s="265"/>
      <c r="F7" s="265"/>
      <c r="G7" s="265"/>
      <c r="H7" s="265"/>
      <c r="I7" s="265"/>
      <c r="J7" s="266"/>
    </row>
    <row r="8" spans="1:11" s="8" customFormat="1">
      <c r="A8" s="10" t="s">
        <v>11</v>
      </c>
      <c r="B8" s="109">
        <v>2.4500000000000002</v>
      </c>
      <c r="C8" s="109">
        <v>2.64</v>
      </c>
      <c r="D8" s="109">
        <v>2.12</v>
      </c>
      <c r="E8" s="109">
        <v>2.39</v>
      </c>
      <c r="F8" s="109">
        <v>2.54</v>
      </c>
      <c r="G8" s="109">
        <v>2.09</v>
      </c>
      <c r="H8" s="109">
        <v>2.37</v>
      </c>
      <c r="I8" s="109">
        <v>2.48</v>
      </c>
      <c r="J8" s="110">
        <v>2.16</v>
      </c>
    </row>
    <row r="9" spans="1:11">
      <c r="A9" s="19" t="s">
        <v>19</v>
      </c>
      <c r="B9" s="111">
        <v>2.69</v>
      </c>
      <c r="C9" s="111">
        <v>2.73</v>
      </c>
      <c r="D9" s="111">
        <v>2.56</v>
      </c>
      <c r="E9" s="111">
        <v>2.41</v>
      </c>
      <c r="F9" s="111">
        <v>2.4500000000000002</v>
      </c>
      <c r="G9" s="111">
        <v>2.21</v>
      </c>
      <c r="H9" s="111">
        <v>2.42</v>
      </c>
      <c r="I9" s="111">
        <v>2.5499999999999998</v>
      </c>
      <c r="J9" s="112">
        <v>1.9</v>
      </c>
    </row>
    <row r="10" spans="1:11">
      <c r="A10" s="16" t="s">
        <v>20</v>
      </c>
      <c r="B10" s="113">
        <v>2.91</v>
      </c>
      <c r="C10" s="113">
        <v>3</v>
      </c>
      <c r="D10" s="113">
        <v>2.6</v>
      </c>
      <c r="E10" s="113">
        <v>2.79</v>
      </c>
      <c r="F10" s="113">
        <v>2.81</v>
      </c>
      <c r="G10" s="113">
        <v>2.67</v>
      </c>
      <c r="H10" s="113">
        <v>2.68</v>
      </c>
      <c r="I10" s="113">
        <v>2.74</v>
      </c>
      <c r="J10" s="114">
        <v>2.38</v>
      </c>
    </row>
    <row r="11" spans="1:11">
      <c r="A11" s="19" t="s">
        <v>21</v>
      </c>
      <c r="B11" s="111">
        <v>2.58</v>
      </c>
      <c r="C11" s="111">
        <v>2.59</v>
      </c>
      <c r="D11" s="111">
        <v>2.54</v>
      </c>
      <c r="E11" s="111">
        <v>2.5299999999999998</v>
      </c>
      <c r="F11" s="111">
        <v>2.57</v>
      </c>
      <c r="G11" s="111">
        <v>2.4</v>
      </c>
      <c r="H11" s="111">
        <v>2.38</v>
      </c>
      <c r="I11" s="111">
        <v>2.4500000000000002</v>
      </c>
      <c r="J11" s="112">
        <v>2.14</v>
      </c>
    </row>
    <row r="12" spans="1:11">
      <c r="A12" s="16" t="s">
        <v>22</v>
      </c>
      <c r="B12" s="113">
        <v>2.33</v>
      </c>
      <c r="C12" s="113">
        <v>2.57</v>
      </c>
      <c r="D12" s="113">
        <v>1.97</v>
      </c>
      <c r="E12" s="113">
        <v>2.3199999999999998</v>
      </c>
      <c r="F12" s="113">
        <v>2.54</v>
      </c>
      <c r="G12" s="113">
        <v>1.95</v>
      </c>
      <c r="H12" s="113">
        <v>2.33</v>
      </c>
      <c r="I12" s="113">
        <v>2.54</v>
      </c>
      <c r="J12" s="114">
        <v>1.97</v>
      </c>
    </row>
    <row r="13" spans="1:11">
      <c r="A13" s="19" t="s">
        <v>23</v>
      </c>
      <c r="B13" s="111">
        <v>2.74</v>
      </c>
      <c r="C13" s="111">
        <v>2.78</v>
      </c>
      <c r="D13" s="111">
        <v>2.4500000000000002</v>
      </c>
      <c r="E13" s="111">
        <v>2.7</v>
      </c>
      <c r="F13" s="111">
        <v>2.76</v>
      </c>
      <c r="G13" s="111">
        <v>2.29</v>
      </c>
      <c r="H13" s="111">
        <v>2.57</v>
      </c>
      <c r="I13" s="111">
        <v>2.64</v>
      </c>
      <c r="J13" s="112">
        <v>2.12</v>
      </c>
    </row>
    <row r="14" spans="1:11">
      <c r="A14" s="16" t="s">
        <v>24</v>
      </c>
      <c r="B14" s="113">
        <v>2.4500000000000002</v>
      </c>
      <c r="C14" s="113">
        <v>2.5099999999999998</v>
      </c>
      <c r="D14" s="113">
        <v>2.34</v>
      </c>
      <c r="E14" s="113">
        <v>2.2599999999999998</v>
      </c>
      <c r="F14" s="113">
        <v>2.42</v>
      </c>
      <c r="G14" s="113">
        <v>2.08</v>
      </c>
      <c r="H14" s="113">
        <v>2.31</v>
      </c>
      <c r="I14" s="113">
        <v>2.41</v>
      </c>
      <c r="J14" s="114">
        <v>2.1800000000000002</v>
      </c>
    </row>
    <row r="15" spans="1:11">
      <c r="A15" s="19" t="s">
        <v>25</v>
      </c>
      <c r="B15" s="111">
        <v>2.37</v>
      </c>
      <c r="C15" s="111">
        <v>2.52</v>
      </c>
      <c r="D15" s="111">
        <v>1.89</v>
      </c>
      <c r="E15" s="111">
        <v>2.25</v>
      </c>
      <c r="F15" s="111">
        <v>2.44</v>
      </c>
      <c r="G15" s="111">
        <v>1.71</v>
      </c>
      <c r="H15" s="111">
        <v>2.39</v>
      </c>
      <c r="I15" s="111">
        <v>2.46</v>
      </c>
      <c r="J15" s="112">
        <v>2.2000000000000002</v>
      </c>
    </row>
    <row r="16" spans="1:11">
      <c r="A16" s="16" t="s">
        <v>26</v>
      </c>
      <c r="B16" s="113">
        <v>2.5</v>
      </c>
      <c r="C16" s="113">
        <v>2.52</v>
      </c>
      <c r="D16" s="113">
        <v>2.4700000000000002</v>
      </c>
      <c r="E16" s="113">
        <v>2.27</v>
      </c>
      <c r="F16" s="113">
        <v>2.4700000000000002</v>
      </c>
      <c r="G16" s="113">
        <v>2.06</v>
      </c>
      <c r="H16" s="113">
        <v>2.4</v>
      </c>
      <c r="I16" s="113">
        <v>2.4300000000000002</v>
      </c>
      <c r="J16" s="114">
        <v>2.38</v>
      </c>
    </row>
    <row r="17" spans="1:10">
      <c r="A17" s="19" t="s">
        <v>27</v>
      </c>
      <c r="B17" s="111">
        <v>2.68</v>
      </c>
      <c r="C17" s="111">
        <v>2.76</v>
      </c>
      <c r="D17" s="111">
        <v>2.29</v>
      </c>
      <c r="E17" s="111">
        <v>2.64</v>
      </c>
      <c r="F17" s="111">
        <v>2.67</v>
      </c>
      <c r="G17" s="111">
        <v>2.41</v>
      </c>
      <c r="H17" s="111">
        <v>2.5</v>
      </c>
      <c r="I17" s="111">
        <v>2.57</v>
      </c>
      <c r="J17" s="112">
        <v>2.16</v>
      </c>
    </row>
    <row r="18" spans="1:10">
      <c r="A18" s="16" t="s">
        <v>28</v>
      </c>
      <c r="B18" s="113">
        <v>2.39</v>
      </c>
      <c r="C18" s="113">
        <v>2.52</v>
      </c>
      <c r="D18" s="113">
        <v>2.29</v>
      </c>
      <c r="E18" s="113">
        <v>2.3199999999999998</v>
      </c>
      <c r="F18" s="113">
        <v>2.44</v>
      </c>
      <c r="G18" s="113">
        <v>2.23</v>
      </c>
      <c r="H18" s="113">
        <v>2.36</v>
      </c>
      <c r="I18" s="113">
        <v>2.35</v>
      </c>
      <c r="J18" s="114">
        <v>2.36</v>
      </c>
    </row>
    <row r="19" spans="1:10">
      <c r="A19" s="19" t="s">
        <v>29</v>
      </c>
      <c r="B19" s="111">
        <v>2.2799999999999998</v>
      </c>
      <c r="C19" s="111">
        <v>2.48</v>
      </c>
      <c r="D19" s="111">
        <v>1.97</v>
      </c>
      <c r="E19" s="111">
        <v>2.13</v>
      </c>
      <c r="F19" s="111">
        <v>2.31</v>
      </c>
      <c r="G19" s="111">
        <v>1.89</v>
      </c>
      <c r="H19" s="111">
        <v>2.0499999999999998</v>
      </c>
      <c r="I19" s="111">
        <v>2.19</v>
      </c>
      <c r="J19" s="112">
        <v>1.88</v>
      </c>
    </row>
    <row r="20" spans="1:10">
      <c r="A20" s="16" t="s">
        <v>30</v>
      </c>
      <c r="B20" s="113">
        <v>2.23</v>
      </c>
      <c r="C20" s="113">
        <v>2.48</v>
      </c>
      <c r="D20" s="113">
        <v>1.94</v>
      </c>
      <c r="E20" s="113">
        <v>2.3199999999999998</v>
      </c>
      <c r="F20" s="113">
        <v>2.56</v>
      </c>
      <c r="G20" s="113">
        <v>1.99</v>
      </c>
      <c r="H20" s="113">
        <v>2.34</v>
      </c>
      <c r="I20" s="113">
        <v>2.6</v>
      </c>
      <c r="J20" s="114">
        <v>1.95</v>
      </c>
    </row>
    <row r="21" spans="1:10">
      <c r="A21" s="19" t="s">
        <v>31</v>
      </c>
      <c r="B21" s="111">
        <v>2.92</v>
      </c>
      <c r="C21" s="111">
        <v>2.93</v>
      </c>
      <c r="D21" s="111">
        <v>2.85</v>
      </c>
      <c r="E21" s="111">
        <v>2.64</v>
      </c>
      <c r="F21" s="111">
        <v>2.67</v>
      </c>
      <c r="G21" s="111">
        <v>2.42</v>
      </c>
      <c r="H21" s="111">
        <v>2.62</v>
      </c>
      <c r="I21" s="111">
        <v>2.63</v>
      </c>
      <c r="J21" s="112">
        <v>2.5099999999999998</v>
      </c>
    </row>
    <row r="22" spans="1:10">
      <c r="A22" s="16" t="s">
        <v>32</v>
      </c>
      <c r="B22" s="113">
        <v>2.75</v>
      </c>
      <c r="C22" s="113">
        <v>2.76</v>
      </c>
      <c r="D22" s="113">
        <v>2.56</v>
      </c>
      <c r="E22" s="113">
        <v>2.46</v>
      </c>
      <c r="F22" s="113">
        <v>2.52</v>
      </c>
      <c r="G22" s="113">
        <v>1.92</v>
      </c>
      <c r="H22" s="113">
        <v>2.41</v>
      </c>
      <c r="I22" s="113">
        <v>2.48</v>
      </c>
      <c r="J22" s="114">
        <v>2.16</v>
      </c>
    </row>
    <row r="23" spans="1:10">
      <c r="A23" s="19" t="s">
        <v>33</v>
      </c>
      <c r="B23" s="111">
        <v>2.74</v>
      </c>
      <c r="C23" s="111">
        <v>2.75</v>
      </c>
      <c r="D23" s="111">
        <v>2.69</v>
      </c>
      <c r="E23" s="111">
        <v>2.6</v>
      </c>
      <c r="F23" s="111">
        <v>2.61</v>
      </c>
      <c r="G23" s="111">
        <v>2.52</v>
      </c>
      <c r="H23" s="111">
        <v>2.56</v>
      </c>
      <c r="I23" s="111">
        <v>2.57</v>
      </c>
      <c r="J23" s="112">
        <v>2.52</v>
      </c>
    </row>
    <row r="24" spans="1:10">
      <c r="A24" s="16" t="s">
        <v>34</v>
      </c>
      <c r="B24" s="113">
        <v>2.4</v>
      </c>
      <c r="C24" s="113">
        <v>2.71</v>
      </c>
      <c r="D24" s="113">
        <v>1.9</v>
      </c>
      <c r="E24" s="113">
        <v>2.35</v>
      </c>
      <c r="F24" s="113">
        <v>2.58</v>
      </c>
      <c r="G24" s="113">
        <v>1.89</v>
      </c>
      <c r="H24" s="113">
        <v>2.34</v>
      </c>
      <c r="I24" s="113">
        <v>2.5099999999999998</v>
      </c>
      <c r="J24" s="114">
        <v>2</v>
      </c>
    </row>
    <row r="25" spans="1:10">
      <c r="A25" s="19" t="s">
        <v>35</v>
      </c>
      <c r="B25" s="111">
        <v>2.57</v>
      </c>
      <c r="C25" s="111">
        <v>2.57</v>
      </c>
      <c r="D25" s="111">
        <v>2.6</v>
      </c>
      <c r="E25" s="111">
        <v>2.52</v>
      </c>
      <c r="F25" s="111">
        <v>2.54</v>
      </c>
      <c r="G25" s="111">
        <v>2.39</v>
      </c>
      <c r="H25" s="111">
        <v>2.41</v>
      </c>
      <c r="I25" s="111">
        <v>2.4300000000000002</v>
      </c>
      <c r="J25" s="112">
        <v>2.2799999999999998</v>
      </c>
    </row>
    <row r="26" spans="1:10">
      <c r="A26" s="16" t="s">
        <v>36</v>
      </c>
      <c r="B26" s="113">
        <v>2.33</v>
      </c>
      <c r="C26" s="113">
        <v>2.46</v>
      </c>
      <c r="D26" s="113">
        <v>1.99</v>
      </c>
      <c r="E26" s="113">
        <v>2.39</v>
      </c>
      <c r="F26" s="113">
        <v>2.44</v>
      </c>
      <c r="G26" s="113">
        <v>2.25</v>
      </c>
      <c r="H26" s="113">
        <v>2.2999999999999998</v>
      </c>
      <c r="I26" s="113">
        <v>2.34</v>
      </c>
      <c r="J26" s="114">
        <v>2.19</v>
      </c>
    </row>
    <row r="27" spans="1:10">
      <c r="A27" s="19" t="s">
        <v>37</v>
      </c>
      <c r="B27" s="111">
        <v>3.13</v>
      </c>
      <c r="C27" s="111">
        <v>3.06</v>
      </c>
      <c r="D27" s="111">
        <v>3.43</v>
      </c>
      <c r="E27" s="111">
        <v>3.08</v>
      </c>
      <c r="F27" s="111">
        <v>3.09</v>
      </c>
      <c r="G27" s="111">
        <v>3.03</v>
      </c>
      <c r="H27" s="111">
        <v>3.21</v>
      </c>
      <c r="I27" s="111">
        <v>3.26</v>
      </c>
      <c r="J27" s="112">
        <v>3.03</v>
      </c>
    </row>
    <row r="28" spans="1:10">
      <c r="A28" s="16" t="s">
        <v>38</v>
      </c>
      <c r="B28" s="113">
        <v>2.71</v>
      </c>
      <c r="C28" s="113">
        <v>2.79</v>
      </c>
      <c r="D28" s="113">
        <v>2.16</v>
      </c>
      <c r="E28" s="113">
        <v>2.5299999999999998</v>
      </c>
      <c r="F28" s="113">
        <v>2.6</v>
      </c>
      <c r="G28" s="113">
        <v>2.06</v>
      </c>
      <c r="H28" s="113">
        <v>2.41</v>
      </c>
      <c r="I28" s="113">
        <v>2.4700000000000002</v>
      </c>
      <c r="J28" s="114">
        <v>2.02</v>
      </c>
    </row>
    <row r="29" spans="1:10">
      <c r="A29" s="19" t="s">
        <v>39</v>
      </c>
      <c r="B29" s="111">
        <v>2.31</v>
      </c>
      <c r="C29" s="111">
        <v>2.6</v>
      </c>
      <c r="D29" s="111">
        <v>1.98</v>
      </c>
      <c r="E29" s="111">
        <v>2.23</v>
      </c>
      <c r="F29" s="111">
        <v>2.4500000000000002</v>
      </c>
      <c r="G29" s="111">
        <v>2</v>
      </c>
      <c r="H29" s="111">
        <v>2.2200000000000002</v>
      </c>
      <c r="I29" s="111">
        <v>2.4500000000000002</v>
      </c>
      <c r="J29" s="112">
        <v>1.99</v>
      </c>
    </row>
    <row r="30" spans="1:10">
      <c r="A30" s="16" t="s">
        <v>40</v>
      </c>
      <c r="B30" s="113">
        <v>3.16</v>
      </c>
      <c r="C30" s="113">
        <v>3.08</v>
      </c>
      <c r="D30" s="113">
        <v>3.47</v>
      </c>
      <c r="E30" s="113">
        <v>2.98</v>
      </c>
      <c r="F30" s="113">
        <v>3.07</v>
      </c>
      <c r="G30" s="113">
        <v>2.64</v>
      </c>
      <c r="H30" s="113">
        <v>3.2</v>
      </c>
      <c r="I30" s="113">
        <v>3.16</v>
      </c>
      <c r="J30" s="114">
        <v>3.38</v>
      </c>
    </row>
    <row r="31" spans="1:10">
      <c r="A31" s="19" t="s">
        <v>41</v>
      </c>
      <c r="B31" s="111">
        <v>2.21</v>
      </c>
      <c r="C31" s="111">
        <v>2.4300000000000002</v>
      </c>
      <c r="D31" s="111">
        <v>1.88</v>
      </c>
      <c r="E31" s="111">
        <v>2.11</v>
      </c>
      <c r="F31" s="111">
        <v>2.3199999999999998</v>
      </c>
      <c r="G31" s="111">
        <v>1.84</v>
      </c>
      <c r="H31" s="111">
        <v>2.14</v>
      </c>
      <c r="I31" s="111">
        <v>2.35</v>
      </c>
      <c r="J31" s="112">
        <v>1.91</v>
      </c>
    </row>
    <row r="32" spans="1:10">
      <c r="A32" s="16" t="s">
        <v>42</v>
      </c>
      <c r="B32" s="113">
        <v>2.33</v>
      </c>
      <c r="C32" s="113">
        <v>2.4300000000000002</v>
      </c>
      <c r="D32" s="113">
        <v>2.0099999999999998</v>
      </c>
      <c r="E32" s="113">
        <v>2.34</v>
      </c>
      <c r="F32" s="113">
        <v>2.4700000000000002</v>
      </c>
      <c r="G32" s="113">
        <v>1.93</v>
      </c>
      <c r="H32" s="113">
        <v>2.37</v>
      </c>
      <c r="I32" s="113">
        <v>2.46</v>
      </c>
      <c r="J32" s="114">
        <v>2.08</v>
      </c>
    </row>
    <row r="33" spans="1:10">
      <c r="A33" s="19" t="s">
        <v>43</v>
      </c>
      <c r="B33" s="111">
        <v>2.2400000000000002</v>
      </c>
      <c r="C33" s="111">
        <v>2.4500000000000002</v>
      </c>
      <c r="D33" s="111">
        <v>1.91</v>
      </c>
      <c r="E33" s="111">
        <v>2.3199999999999998</v>
      </c>
      <c r="F33" s="111">
        <v>2.5</v>
      </c>
      <c r="G33" s="111">
        <v>2.08</v>
      </c>
      <c r="H33" s="111">
        <v>2.35</v>
      </c>
      <c r="I33" s="111">
        <v>2.54</v>
      </c>
      <c r="J33" s="112">
        <v>2.11</v>
      </c>
    </row>
    <row r="34" spans="1:10">
      <c r="A34" s="16" t="s">
        <v>44</v>
      </c>
      <c r="B34" s="113">
        <v>2.58</v>
      </c>
      <c r="C34" s="113">
        <v>2.59</v>
      </c>
      <c r="D34" s="113">
        <v>2.56</v>
      </c>
      <c r="E34" s="113">
        <v>2.3199999999999998</v>
      </c>
      <c r="F34" s="113">
        <v>2.36</v>
      </c>
      <c r="G34" s="113">
        <v>2.19</v>
      </c>
      <c r="H34" s="113">
        <v>2.98</v>
      </c>
      <c r="I34" s="113">
        <v>2.46</v>
      </c>
      <c r="J34" s="114">
        <v>2.21</v>
      </c>
    </row>
    <row r="35" spans="1:10">
      <c r="A35" s="19" t="s">
        <v>45</v>
      </c>
      <c r="B35" s="111">
        <v>2.5099999999999998</v>
      </c>
      <c r="C35" s="111">
        <v>2.59</v>
      </c>
      <c r="D35" s="111">
        <v>2.2000000000000002</v>
      </c>
      <c r="E35" s="111">
        <v>2.46</v>
      </c>
      <c r="F35" s="111">
        <v>2.64</v>
      </c>
      <c r="G35" s="111">
        <v>1.62</v>
      </c>
      <c r="H35" s="111">
        <v>2.46</v>
      </c>
      <c r="I35" s="111">
        <v>2.4900000000000002</v>
      </c>
      <c r="J35" s="112">
        <v>2.31</v>
      </c>
    </row>
    <row r="36" spans="1:10">
      <c r="A36" s="16" t="s">
        <v>46</v>
      </c>
      <c r="B36" s="113">
        <v>2.56</v>
      </c>
      <c r="C36" s="113">
        <v>2.75</v>
      </c>
      <c r="D36" s="113">
        <v>2.11</v>
      </c>
      <c r="E36" s="113">
        <v>2.44</v>
      </c>
      <c r="F36" s="113">
        <v>2.59</v>
      </c>
      <c r="G36" s="113">
        <v>2.08</v>
      </c>
      <c r="H36" s="113">
        <v>2.33</v>
      </c>
      <c r="I36" s="113">
        <v>2.36</v>
      </c>
      <c r="J36" s="114">
        <v>2.25</v>
      </c>
    </row>
    <row r="37" spans="1:10">
      <c r="A37" s="19" t="s">
        <v>47</v>
      </c>
      <c r="B37" s="111">
        <v>2.5099999999999998</v>
      </c>
      <c r="C37" s="111">
        <v>2.52</v>
      </c>
      <c r="D37" s="111">
        <v>2.4300000000000002</v>
      </c>
      <c r="E37" s="111">
        <v>2.57</v>
      </c>
      <c r="F37" s="111">
        <v>2.63</v>
      </c>
      <c r="G37" s="111">
        <v>2</v>
      </c>
      <c r="H37" s="111">
        <v>2.41</v>
      </c>
      <c r="I37" s="111">
        <v>2.58</v>
      </c>
      <c r="J37" s="112">
        <v>1.0900000000000001</v>
      </c>
    </row>
    <row r="38" spans="1:10">
      <c r="A38" s="16" t="s">
        <v>48</v>
      </c>
      <c r="B38" s="113">
        <v>2.92</v>
      </c>
      <c r="C38" s="113">
        <v>3.01</v>
      </c>
      <c r="D38" s="113">
        <v>2.33</v>
      </c>
      <c r="E38" s="113">
        <v>2.81</v>
      </c>
      <c r="F38" s="113">
        <v>2.88</v>
      </c>
      <c r="G38" s="113">
        <v>2.25</v>
      </c>
      <c r="H38" s="113">
        <v>2.56</v>
      </c>
      <c r="I38" s="113">
        <v>2.69</v>
      </c>
      <c r="J38" s="114">
        <v>2.06</v>
      </c>
    </row>
    <row r="39" spans="1:10">
      <c r="A39" s="19" t="s">
        <v>49</v>
      </c>
      <c r="B39" s="111">
        <v>2.41</v>
      </c>
      <c r="C39" s="111">
        <v>2.5</v>
      </c>
      <c r="D39" s="111">
        <v>2.2000000000000002</v>
      </c>
      <c r="E39" s="111">
        <v>2.5299999999999998</v>
      </c>
      <c r="F39" s="111">
        <v>2.5499999999999998</v>
      </c>
      <c r="G39" s="111">
        <v>2.4700000000000002</v>
      </c>
      <c r="H39" s="111">
        <v>2.6</v>
      </c>
      <c r="I39" s="111">
        <v>2.52</v>
      </c>
      <c r="J39" s="112">
        <v>2.71</v>
      </c>
    </row>
    <row r="40" spans="1:10">
      <c r="A40" s="16" t="s">
        <v>50</v>
      </c>
      <c r="B40" s="113">
        <v>2.35</v>
      </c>
      <c r="C40" s="113">
        <v>2.5499999999999998</v>
      </c>
      <c r="D40" s="113">
        <v>1.82</v>
      </c>
      <c r="E40" s="113">
        <v>2.29</v>
      </c>
      <c r="F40" s="113">
        <v>2.44</v>
      </c>
      <c r="G40" s="113">
        <v>1.84</v>
      </c>
      <c r="H40" s="113">
        <v>2.2000000000000002</v>
      </c>
      <c r="I40" s="113">
        <v>2.37</v>
      </c>
      <c r="J40" s="114">
        <v>1.8</v>
      </c>
    </row>
    <row r="41" spans="1:10">
      <c r="A41" s="19" t="s">
        <v>51</v>
      </c>
      <c r="B41" s="111">
        <v>2.44</v>
      </c>
      <c r="C41" s="111">
        <v>2.62</v>
      </c>
      <c r="D41" s="111">
        <v>2.0099999999999998</v>
      </c>
      <c r="E41" s="111">
        <v>2.37</v>
      </c>
      <c r="F41" s="111">
        <v>2.4700000000000002</v>
      </c>
      <c r="G41" s="111">
        <v>2.14</v>
      </c>
      <c r="H41" s="111">
        <v>2.35</v>
      </c>
      <c r="I41" s="111">
        <v>2.44</v>
      </c>
      <c r="J41" s="112">
        <v>2.12</v>
      </c>
    </row>
    <row r="42" spans="1:10">
      <c r="A42" s="16" t="s">
        <v>52</v>
      </c>
      <c r="B42" s="113">
        <v>2.7</v>
      </c>
      <c r="C42" s="113">
        <v>2.74</v>
      </c>
      <c r="D42" s="113">
        <v>2.5</v>
      </c>
      <c r="E42" s="113">
        <v>2.5499999999999998</v>
      </c>
      <c r="F42" s="113">
        <v>2.58</v>
      </c>
      <c r="G42" s="113">
        <v>2.4500000000000002</v>
      </c>
      <c r="H42" s="113">
        <v>2.48</v>
      </c>
      <c r="I42" s="113">
        <v>2.5099999999999998</v>
      </c>
      <c r="J42" s="114">
        <v>2.3199999999999998</v>
      </c>
    </row>
    <row r="43" spans="1:10">
      <c r="A43" s="19" t="s">
        <v>53</v>
      </c>
      <c r="B43" s="111">
        <v>2.81</v>
      </c>
      <c r="C43" s="111">
        <v>2.81</v>
      </c>
      <c r="D43" s="111">
        <v>2.86</v>
      </c>
      <c r="E43" s="111">
        <v>2.69</v>
      </c>
      <c r="F43" s="111">
        <v>2.7</v>
      </c>
      <c r="G43" s="111">
        <v>2.67</v>
      </c>
      <c r="H43" s="111">
        <v>2.5499999999999998</v>
      </c>
      <c r="I43" s="111">
        <v>2.6</v>
      </c>
      <c r="J43" s="112">
        <v>2.29</v>
      </c>
    </row>
    <row r="44" spans="1:10">
      <c r="A44" s="16" t="s">
        <v>54</v>
      </c>
      <c r="B44" s="113">
        <v>3.03</v>
      </c>
      <c r="C44" s="113">
        <v>3.03</v>
      </c>
      <c r="D44" s="113">
        <v>2.92</v>
      </c>
      <c r="E44" s="113">
        <v>2.88</v>
      </c>
      <c r="F44" s="113">
        <v>2.91</v>
      </c>
      <c r="G44" s="113">
        <v>2.52</v>
      </c>
      <c r="H44" s="113">
        <v>3.02</v>
      </c>
      <c r="I44" s="113">
        <v>2.84</v>
      </c>
      <c r="J44" s="114">
        <v>2.4500000000000002</v>
      </c>
    </row>
    <row r="45" spans="1:10">
      <c r="A45" s="19" t="s">
        <v>55</v>
      </c>
      <c r="B45" s="111">
        <v>2.78</v>
      </c>
      <c r="C45" s="111">
        <v>2.82</v>
      </c>
      <c r="D45" s="111">
        <v>2.4500000000000002</v>
      </c>
      <c r="E45" s="111">
        <v>2.6</v>
      </c>
      <c r="F45" s="111">
        <v>2.63</v>
      </c>
      <c r="G45" s="111">
        <v>2.2799999999999998</v>
      </c>
      <c r="H45" s="111">
        <v>2.4700000000000002</v>
      </c>
      <c r="I45" s="111">
        <v>2.4700000000000002</v>
      </c>
      <c r="J45" s="112">
        <v>2.4300000000000002</v>
      </c>
    </row>
    <row r="46" spans="1:10">
      <c r="A46" s="16" t="s">
        <v>56</v>
      </c>
      <c r="B46" s="113">
        <v>2.66</v>
      </c>
      <c r="C46" s="113">
        <v>2.62</v>
      </c>
      <c r="D46" s="113">
        <v>2.9</v>
      </c>
      <c r="E46" s="113">
        <v>2.4500000000000002</v>
      </c>
      <c r="F46" s="113">
        <v>2.39</v>
      </c>
      <c r="G46" s="113">
        <v>2.76</v>
      </c>
      <c r="H46" s="113">
        <v>2.42</v>
      </c>
      <c r="I46" s="113">
        <v>2.41</v>
      </c>
      <c r="J46" s="114">
        <v>2.4900000000000002</v>
      </c>
    </row>
    <row r="47" spans="1:10">
      <c r="A47" s="19" t="s">
        <v>57</v>
      </c>
      <c r="B47" s="111">
        <v>2.58</v>
      </c>
      <c r="C47" s="111">
        <v>2.54</v>
      </c>
      <c r="D47" s="111">
        <v>2.78</v>
      </c>
      <c r="E47" s="111">
        <v>2.5</v>
      </c>
      <c r="F47" s="111">
        <v>2.5299999999999998</v>
      </c>
      <c r="G47" s="111">
        <v>2.37</v>
      </c>
      <c r="H47" s="111">
        <v>2.41</v>
      </c>
      <c r="I47" s="111">
        <v>2.37</v>
      </c>
      <c r="J47" s="112">
        <v>2.59</v>
      </c>
    </row>
    <row r="48" spans="1:10" ht="15.75" thickBot="1">
      <c r="A48" s="23" t="s">
        <v>58</v>
      </c>
      <c r="B48" s="115">
        <v>2.34</v>
      </c>
      <c r="C48" s="115">
        <v>2.44</v>
      </c>
      <c r="D48" s="115">
        <v>2.06</v>
      </c>
      <c r="E48" s="115">
        <v>2.35</v>
      </c>
      <c r="F48" s="115">
        <v>2.35</v>
      </c>
      <c r="G48" s="115">
        <v>2.34</v>
      </c>
      <c r="H48" s="115">
        <v>2.4500000000000002</v>
      </c>
      <c r="I48" s="115">
        <v>2.42</v>
      </c>
      <c r="J48" s="116">
        <v>2.52</v>
      </c>
    </row>
    <row r="50" spans="1:1">
      <c r="A50" t="s">
        <v>131</v>
      </c>
    </row>
    <row r="51" spans="1:1">
      <c r="A51" t="s">
        <v>14</v>
      </c>
    </row>
  </sheetData>
  <sortState xmlns:xlrd2="http://schemas.microsoft.com/office/spreadsheetml/2017/richdata2" ref="A10:J49">
    <sortCondition ref="A9"/>
  </sortState>
  <mergeCells count="15">
    <mergeCell ref="A1:J1"/>
    <mergeCell ref="A2:J2"/>
    <mergeCell ref="E6:E7"/>
    <mergeCell ref="F6:F7"/>
    <mergeCell ref="G6:G7"/>
    <mergeCell ref="H6:H7"/>
    <mergeCell ref="H5:J5"/>
    <mergeCell ref="I6:I7"/>
    <mergeCell ref="J6:J7"/>
    <mergeCell ref="A5:A7"/>
    <mergeCell ref="B5:D5"/>
    <mergeCell ref="B6:B7"/>
    <mergeCell ref="C6:C7"/>
    <mergeCell ref="D6:D7"/>
    <mergeCell ref="E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1"/>
  <sheetViews>
    <sheetView topLeftCell="A22" workbookViewId="0">
      <selection activeCell="G52" sqref="G52"/>
    </sheetView>
  </sheetViews>
  <sheetFormatPr defaultRowHeight="15"/>
  <cols>
    <col min="1" max="1" width="25.85546875" customWidth="1"/>
    <col min="2" max="2" width="10.140625" customWidth="1"/>
  </cols>
  <sheetData>
    <row r="1" spans="1:5">
      <c r="A1" s="257" t="s">
        <v>132</v>
      </c>
      <c r="B1" s="257"/>
      <c r="C1" s="257"/>
      <c r="D1" s="257"/>
      <c r="E1" s="257"/>
    </row>
    <row r="2" spans="1:5">
      <c r="A2" s="257" t="s">
        <v>133</v>
      </c>
      <c r="B2" s="257"/>
      <c r="C2" s="257"/>
      <c r="D2" s="257"/>
      <c r="E2" s="257"/>
    </row>
    <row r="3" spans="1:5">
      <c r="A3" s="257" t="s">
        <v>134</v>
      </c>
      <c r="B3" s="257"/>
      <c r="C3" s="257"/>
      <c r="D3" s="257"/>
      <c r="E3" s="257"/>
    </row>
    <row r="4" spans="1:5">
      <c r="A4" s="257" t="s">
        <v>61</v>
      </c>
      <c r="B4" s="257"/>
      <c r="C4" s="257"/>
      <c r="D4" s="257"/>
      <c r="E4" s="257"/>
    </row>
    <row r="5" spans="1:5" ht="15.75" thickBot="1">
      <c r="A5" s="229"/>
      <c r="B5" s="229"/>
      <c r="C5" s="229"/>
      <c r="D5" s="229"/>
      <c r="E5" s="229"/>
    </row>
    <row r="6" spans="1:5" ht="15" customHeight="1">
      <c r="A6" s="230" t="s">
        <v>18</v>
      </c>
      <c r="B6" s="259" t="s">
        <v>135</v>
      </c>
      <c r="C6" s="259"/>
      <c r="D6" s="259"/>
      <c r="E6" s="267"/>
    </row>
    <row r="7" spans="1:5">
      <c r="A7" s="231"/>
      <c r="B7" s="260"/>
      <c r="C7" s="260"/>
      <c r="D7" s="260"/>
      <c r="E7" s="268"/>
    </row>
    <row r="8" spans="1:5">
      <c r="A8" s="231"/>
      <c r="B8" s="68">
        <v>1980</v>
      </c>
      <c r="C8" s="68">
        <v>1990</v>
      </c>
      <c r="D8" s="68">
        <v>2000</v>
      </c>
      <c r="E8" s="69">
        <v>2010</v>
      </c>
    </row>
    <row r="9" spans="1:5" s="8" customFormat="1">
      <c r="A9" s="10" t="s">
        <v>11</v>
      </c>
      <c r="B9" s="45">
        <v>1526</v>
      </c>
      <c r="C9" s="45">
        <v>1770</v>
      </c>
      <c r="D9" s="45">
        <v>2185</v>
      </c>
      <c r="E9" s="12">
        <v>901</v>
      </c>
    </row>
    <row r="10" spans="1:5">
      <c r="A10" s="13" t="s">
        <v>19</v>
      </c>
      <c r="B10" s="14">
        <v>5</v>
      </c>
      <c r="C10" s="14" t="s">
        <v>136</v>
      </c>
      <c r="D10" s="14" t="s">
        <v>136</v>
      </c>
      <c r="E10" s="15">
        <v>0</v>
      </c>
    </row>
    <row r="11" spans="1:5">
      <c r="A11" s="16" t="s">
        <v>20</v>
      </c>
      <c r="B11" s="17">
        <v>16</v>
      </c>
      <c r="C11" s="17">
        <v>11</v>
      </c>
      <c r="D11" s="17">
        <v>22</v>
      </c>
      <c r="E11" s="18">
        <v>21</v>
      </c>
    </row>
    <row r="12" spans="1:5">
      <c r="A12" s="13" t="s">
        <v>21</v>
      </c>
      <c r="B12" s="14">
        <v>5</v>
      </c>
      <c r="C12" s="14">
        <v>7</v>
      </c>
      <c r="D12" s="14" t="s">
        <v>136</v>
      </c>
      <c r="E12" s="15">
        <v>0</v>
      </c>
    </row>
    <row r="13" spans="1:5">
      <c r="A13" s="16" t="s">
        <v>22</v>
      </c>
      <c r="B13" s="17">
        <v>70</v>
      </c>
      <c r="C13" s="17">
        <v>58</v>
      </c>
      <c r="D13" s="17">
        <v>172</v>
      </c>
      <c r="E13" s="18">
        <v>96</v>
      </c>
    </row>
    <row r="14" spans="1:5">
      <c r="A14" s="13" t="s">
        <v>23</v>
      </c>
      <c r="B14" s="14">
        <v>32</v>
      </c>
      <c r="C14" s="14">
        <v>18</v>
      </c>
      <c r="D14" s="14" t="s">
        <v>136</v>
      </c>
      <c r="E14" s="15">
        <v>0</v>
      </c>
    </row>
    <row r="15" spans="1:5">
      <c r="A15" s="13" t="s">
        <v>24</v>
      </c>
      <c r="B15" s="14">
        <v>11</v>
      </c>
      <c r="C15" s="14">
        <v>8</v>
      </c>
      <c r="D15" s="14">
        <v>10</v>
      </c>
      <c r="E15" s="15">
        <v>11</v>
      </c>
    </row>
    <row r="16" spans="1:5">
      <c r="A16" s="16" t="s">
        <v>25</v>
      </c>
      <c r="B16" s="17">
        <v>3</v>
      </c>
      <c r="C16" s="17">
        <v>3</v>
      </c>
      <c r="D16" s="17">
        <v>3</v>
      </c>
      <c r="E16" s="18">
        <v>0</v>
      </c>
    </row>
    <row r="17" spans="1:5">
      <c r="A17" s="13" t="s">
        <v>26</v>
      </c>
      <c r="B17" s="14">
        <v>6</v>
      </c>
      <c r="C17" s="14">
        <v>3</v>
      </c>
      <c r="D17" s="14">
        <v>2</v>
      </c>
      <c r="E17" s="15">
        <v>2</v>
      </c>
    </row>
    <row r="18" spans="1:5">
      <c r="A18" s="16" t="s">
        <v>27</v>
      </c>
      <c r="B18" s="17">
        <v>19</v>
      </c>
      <c r="C18" s="17">
        <v>13</v>
      </c>
      <c r="D18" s="17">
        <v>31</v>
      </c>
      <c r="E18" s="18">
        <v>6</v>
      </c>
    </row>
    <row r="19" spans="1:5">
      <c r="A19" s="13" t="s">
        <v>28</v>
      </c>
      <c r="B19" s="14">
        <v>634</v>
      </c>
      <c r="C19" s="14">
        <v>1062</v>
      </c>
      <c r="D19" s="14">
        <v>926</v>
      </c>
      <c r="E19" s="15">
        <v>335</v>
      </c>
    </row>
    <row r="20" spans="1:5">
      <c r="A20" s="16" t="s">
        <v>29</v>
      </c>
      <c r="B20" s="17">
        <v>19</v>
      </c>
      <c r="C20" s="17">
        <v>16</v>
      </c>
      <c r="D20" s="17">
        <v>17</v>
      </c>
      <c r="E20" s="18">
        <v>12</v>
      </c>
    </row>
    <row r="21" spans="1:5">
      <c r="A21" s="13" t="s">
        <v>30</v>
      </c>
      <c r="B21" s="14">
        <v>18</v>
      </c>
      <c r="C21" s="14">
        <v>18</v>
      </c>
      <c r="D21" s="14">
        <v>54</v>
      </c>
      <c r="E21" s="15">
        <v>24</v>
      </c>
    </row>
    <row r="22" spans="1:5">
      <c r="A22" s="16" t="s">
        <v>31</v>
      </c>
      <c r="B22" s="17">
        <v>24</v>
      </c>
      <c r="C22" s="17">
        <v>10</v>
      </c>
      <c r="D22" s="17">
        <v>5</v>
      </c>
      <c r="E22" s="18">
        <v>3</v>
      </c>
    </row>
    <row r="23" spans="1:5">
      <c r="A23" s="13" t="s">
        <v>32</v>
      </c>
      <c r="B23" s="14">
        <v>4</v>
      </c>
      <c r="C23" s="14">
        <v>5</v>
      </c>
      <c r="D23" s="14">
        <v>2</v>
      </c>
      <c r="E23" s="15">
        <v>2</v>
      </c>
    </row>
    <row r="24" spans="1:5">
      <c r="A24" s="16" t="s">
        <v>33</v>
      </c>
      <c r="B24" s="17">
        <v>55</v>
      </c>
      <c r="C24" s="17">
        <v>41</v>
      </c>
      <c r="D24" s="17">
        <v>19</v>
      </c>
      <c r="E24" s="18">
        <v>78</v>
      </c>
    </row>
    <row r="25" spans="1:5">
      <c r="A25" s="13" t="s">
        <v>34</v>
      </c>
      <c r="B25" s="14">
        <v>116</v>
      </c>
      <c r="C25" s="14">
        <v>117</v>
      </c>
      <c r="D25" s="14">
        <v>294</v>
      </c>
      <c r="E25" s="15">
        <v>143</v>
      </c>
    </row>
    <row r="26" spans="1:5">
      <c r="A26" s="16" t="s">
        <v>35</v>
      </c>
      <c r="B26" s="17">
        <v>32</v>
      </c>
      <c r="C26" s="17">
        <v>18</v>
      </c>
      <c r="D26" s="17">
        <v>79</v>
      </c>
      <c r="E26" s="18">
        <v>0</v>
      </c>
    </row>
    <row r="27" spans="1:5">
      <c r="A27" s="13" t="s">
        <v>36</v>
      </c>
      <c r="B27" s="14">
        <v>10</v>
      </c>
      <c r="C27" s="14">
        <v>4</v>
      </c>
      <c r="D27" s="14">
        <v>8</v>
      </c>
      <c r="E27" s="15">
        <v>6</v>
      </c>
    </row>
    <row r="28" spans="1:5">
      <c r="A28" s="16" t="s">
        <v>37</v>
      </c>
      <c r="B28" s="17">
        <v>10</v>
      </c>
      <c r="C28" s="17">
        <v>13</v>
      </c>
      <c r="D28" s="17">
        <v>10</v>
      </c>
      <c r="E28" s="18">
        <v>10</v>
      </c>
    </row>
    <row r="29" spans="1:5">
      <c r="A29" s="13" t="s">
        <v>38</v>
      </c>
      <c r="B29" s="14">
        <v>31</v>
      </c>
      <c r="C29" s="14">
        <v>24</v>
      </c>
      <c r="D29" s="14">
        <v>17</v>
      </c>
      <c r="E29" s="15">
        <v>0</v>
      </c>
    </row>
    <row r="30" spans="1:5">
      <c r="A30" s="16" t="s">
        <v>39</v>
      </c>
      <c r="B30" s="17">
        <v>63</v>
      </c>
      <c r="C30" s="17">
        <v>49</v>
      </c>
      <c r="D30" s="17">
        <v>78</v>
      </c>
      <c r="E30" s="18">
        <v>8</v>
      </c>
    </row>
    <row r="31" spans="1:5">
      <c r="A31" s="13" t="s">
        <v>40</v>
      </c>
      <c r="B31" s="14">
        <v>2</v>
      </c>
      <c r="C31" s="14">
        <v>7</v>
      </c>
      <c r="D31" s="14">
        <v>8</v>
      </c>
      <c r="E31" s="15">
        <v>11</v>
      </c>
    </row>
    <row r="32" spans="1:5">
      <c r="A32" s="16" t="s">
        <v>41</v>
      </c>
      <c r="B32" s="17">
        <v>15</v>
      </c>
      <c r="C32" s="17">
        <v>6</v>
      </c>
      <c r="D32" s="17" t="s">
        <v>136</v>
      </c>
      <c r="E32" s="18">
        <v>27</v>
      </c>
    </row>
    <row r="33" spans="1:5">
      <c r="A33" s="13" t="s">
        <v>42</v>
      </c>
      <c r="B33" s="14">
        <v>4</v>
      </c>
      <c r="C33" s="14">
        <v>2</v>
      </c>
      <c r="D33" s="14">
        <v>4</v>
      </c>
      <c r="E33" s="15">
        <v>3</v>
      </c>
    </row>
    <row r="34" spans="1:5">
      <c r="A34" s="16" t="s">
        <v>43</v>
      </c>
      <c r="B34" s="17">
        <v>9</v>
      </c>
      <c r="C34" s="17">
        <v>14</v>
      </c>
      <c r="D34" s="17">
        <v>34</v>
      </c>
      <c r="E34" s="18">
        <v>0</v>
      </c>
    </row>
    <row r="35" spans="1:5">
      <c r="A35" s="13" t="s">
        <v>44</v>
      </c>
      <c r="B35" s="14">
        <v>3</v>
      </c>
      <c r="C35" s="14">
        <v>1</v>
      </c>
      <c r="D35" s="14" t="s">
        <v>136</v>
      </c>
      <c r="E35" s="15">
        <v>0</v>
      </c>
    </row>
    <row r="36" spans="1:5">
      <c r="A36" s="16" t="s">
        <v>45</v>
      </c>
      <c r="B36" s="17">
        <v>1</v>
      </c>
      <c r="C36" s="17">
        <v>2</v>
      </c>
      <c r="D36" s="17" t="s">
        <v>136</v>
      </c>
      <c r="E36" s="18">
        <v>0</v>
      </c>
    </row>
    <row r="37" spans="1:5">
      <c r="A37" s="13" t="s">
        <v>46</v>
      </c>
      <c r="B37" s="14">
        <v>9</v>
      </c>
      <c r="C37" s="14">
        <v>3</v>
      </c>
      <c r="D37" s="14">
        <v>7</v>
      </c>
      <c r="E37" s="15">
        <v>6</v>
      </c>
    </row>
    <row r="38" spans="1:5">
      <c r="A38" s="16" t="s">
        <v>47</v>
      </c>
      <c r="B38" s="17" t="s">
        <v>136</v>
      </c>
      <c r="C38" s="17" t="s">
        <v>136</v>
      </c>
      <c r="D38" s="17" t="s">
        <v>136</v>
      </c>
      <c r="E38" s="18">
        <v>0</v>
      </c>
    </row>
    <row r="39" spans="1:5">
      <c r="A39" s="13" t="s">
        <v>48</v>
      </c>
      <c r="B39" s="14">
        <v>11</v>
      </c>
      <c r="C39" s="14">
        <v>10</v>
      </c>
      <c r="D39" s="14" t="s">
        <v>136</v>
      </c>
      <c r="E39" s="15">
        <v>0</v>
      </c>
    </row>
    <row r="40" spans="1:5">
      <c r="A40" s="16" t="s">
        <v>49</v>
      </c>
      <c r="B40" s="17">
        <v>62</v>
      </c>
      <c r="C40" s="17">
        <v>36</v>
      </c>
      <c r="D40" s="17">
        <v>71</v>
      </c>
      <c r="E40" s="18">
        <v>92</v>
      </c>
    </row>
    <row r="41" spans="1:5">
      <c r="A41" s="13" t="s">
        <v>50</v>
      </c>
      <c r="B41" s="14">
        <v>54</v>
      </c>
      <c r="C41" s="14">
        <v>65</v>
      </c>
      <c r="D41" s="14">
        <v>91</v>
      </c>
      <c r="E41" s="15">
        <v>88</v>
      </c>
    </row>
    <row r="42" spans="1:5">
      <c r="A42" s="16" t="s">
        <v>51</v>
      </c>
      <c r="B42" s="17">
        <v>90</v>
      </c>
      <c r="C42" s="17">
        <v>63</v>
      </c>
      <c r="D42" s="17">
        <v>166</v>
      </c>
      <c r="E42" s="18">
        <v>83</v>
      </c>
    </row>
    <row r="43" spans="1:5">
      <c r="A43" s="13" t="s">
        <v>52</v>
      </c>
      <c r="B43" s="14">
        <v>26</v>
      </c>
      <c r="C43" s="14">
        <v>19</v>
      </c>
      <c r="D43" s="14">
        <v>18</v>
      </c>
      <c r="E43" s="15">
        <v>9</v>
      </c>
    </row>
    <row r="44" spans="1:5">
      <c r="A44" s="16" t="s">
        <v>53</v>
      </c>
      <c r="B44" s="17">
        <v>7</v>
      </c>
      <c r="C44" s="17">
        <v>7</v>
      </c>
      <c r="D44" s="17">
        <v>13</v>
      </c>
      <c r="E44" s="18">
        <v>9</v>
      </c>
    </row>
    <row r="45" spans="1:5">
      <c r="A45" s="13" t="s">
        <v>54</v>
      </c>
      <c r="B45" s="14">
        <v>8</v>
      </c>
      <c r="C45" s="14">
        <v>6</v>
      </c>
      <c r="D45" s="14">
        <v>2</v>
      </c>
      <c r="E45" s="15">
        <v>11</v>
      </c>
    </row>
    <row r="46" spans="1:5">
      <c r="A46" s="16" t="s">
        <v>55</v>
      </c>
      <c r="B46" s="17">
        <v>22</v>
      </c>
      <c r="C46" s="17">
        <v>18</v>
      </c>
      <c r="D46" s="17">
        <v>8</v>
      </c>
      <c r="E46" s="18">
        <v>41</v>
      </c>
    </row>
    <row r="47" spans="1:5">
      <c r="A47" s="13" t="s">
        <v>56</v>
      </c>
      <c r="B47" s="14">
        <v>14</v>
      </c>
      <c r="C47" s="14">
        <v>4</v>
      </c>
      <c r="D47" s="14">
        <v>6</v>
      </c>
      <c r="E47" s="15">
        <v>5</v>
      </c>
    </row>
    <row r="48" spans="1:5">
      <c r="A48" s="16" t="s">
        <v>57</v>
      </c>
      <c r="B48" s="17">
        <v>1</v>
      </c>
      <c r="C48" s="17">
        <v>4</v>
      </c>
      <c r="D48" s="17">
        <v>3</v>
      </c>
      <c r="E48" s="18">
        <v>6</v>
      </c>
    </row>
    <row r="49" spans="1:5" ht="15.75" thickBot="1">
      <c r="A49" s="20" t="s">
        <v>58</v>
      </c>
      <c r="B49" s="21">
        <v>5</v>
      </c>
      <c r="C49" s="21">
        <v>5</v>
      </c>
      <c r="D49" s="21">
        <v>5</v>
      </c>
      <c r="E49" s="22">
        <v>3</v>
      </c>
    </row>
    <row r="50" spans="1:5">
      <c r="B50" t="s">
        <v>137</v>
      </c>
    </row>
    <row r="51" spans="1:5">
      <c r="A51" t="s">
        <v>66</v>
      </c>
    </row>
  </sheetData>
  <sortState xmlns:xlrd2="http://schemas.microsoft.com/office/spreadsheetml/2017/richdata2" ref="A10:D48">
    <sortCondition ref="A10:A48"/>
  </sortState>
  <mergeCells count="6">
    <mergeCell ref="A6:A8"/>
    <mergeCell ref="B6:E7"/>
    <mergeCell ref="A1:E1"/>
    <mergeCell ref="A2:E2"/>
    <mergeCell ref="A3:E3"/>
    <mergeCell ref="A4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2"/>
  <sheetViews>
    <sheetView workbookViewId="0">
      <selection activeCell="L29" sqref="L29"/>
    </sheetView>
  </sheetViews>
  <sheetFormatPr defaultRowHeight="15"/>
  <cols>
    <col min="1" max="1" width="23.28515625" customWidth="1"/>
    <col min="3" max="3" width="10.7109375" customWidth="1"/>
    <col min="5" max="5" width="10.85546875" customWidth="1"/>
    <col min="7" max="7" width="11.7109375" customWidth="1"/>
    <col min="9" max="9" width="10.5703125" customWidth="1"/>
  </cols>
  <sheetData>
    <row r="1" spans="1:9">
      <c r="A1" s="257" t="s">
        <v>138</v>
      </c>
      <c r="B1" s="257"/>
      <c r="C1" s="257"/>
      <c r="D1" s="257"/>
      <c r="E1" s="257"/>
      <c r="F1" s="257"/>
      <c r="G1" s="257"/>
      <c r="H1" s="257"/>
      <c r="I1" s="257"/>
    </row>
    <row r="2" spans="1:9">
      <c r="A2" s="257" t="s">
        <v>139</v>
      </c>
      <c r="B2" s="257"/>
      <c r="C2" s="257"/>
      <c r="D2" s="257"/>
      <c r="E2" s="257"/>
      <c r="F2" s="257"/>
      <c r="G2" s="257"/>
      <c r="H2" s="257"/>
      <c r="I2" s="257"/>
    </row>
    <row r="3" spans="1:9">
      <c r="A3" s="257" t="s">
        <v>61</v>
      </c>
      <c r="B3" s="257"/>
      <c r="C3" s="257"/>
      <c r="D3" s="257"/>
      <c r="E3" s="257"/>
      <c r="F3" s="257"/>
      <c r="G3" s="257"/>
      <c r="H3" s="257"/>
      <c r="I3" s="257"/>
    </row>
    <row r="4" spans="1:9" ht="15.75" thickBot="1">
      <c r="A4" t="s">
        <v>129</v>
      </c>
    </row>
    <row r="5" spans="1:9">
      <c r="A5" s="230" t="s">
        <v>18</v>
      </c>
      <c r="B5" s="235">
        <v>1980</v>
      </c>
      <c r="C5" s="235"/>
      <c r="D5" s="235">
        <v>1990</v>
      </c>
      <c r="E5" s="235"/>
      <c r="F5" s="235">
        <v>2000</v>
      </c>
      <c r="G5" s="235"/>
      <c r="H5" s="235">
        <v>2010</v>
      </c>
      <c r="I5" s="236"/>
    </row>
    <row r="6" spans="1:9">
      <c r="A6" s="231"/>
      <c r="B6" s="269" t="s">
        <v>140</v>
      </c>
      <c r="C6" s="269" t="s">
        <v>141</v>
      </c>
      <c r="D6" s="269" t="s">
        <v>140</v>
      </c>
      <c r="E6" s="269" t="s">
        <v>141</v>
      </c>
      <c r="F6" s="269" t="s">
        <v>140</v>
      </c>
      <c r="G6" s="269" t="s">
        <v>141</v>
      </c>
      <c r="H6" s="269" t="s">
        <v>140</v>
      </c>
      <c r="I6" s="270" t="s">
        <v>141</v>
      </c>
    </row>
    <row r="7" spans="1:9">
      <c r="A7" s="231"/>
      <c r="B7" s="269"/>
      <c r="C7" s="269"/>
      <c r="D7" s="269"/>
      <c r="E7" s="269"/>
      <c r="F7" s="269"/>
      <c r="G7" s="269"/>
      <c r="H7" s="269"/>
      <c r="I7" s="270"/>
    </row>
    <row r="8" spans="1:9">
      <c r="A8" s="231"/>
      <c r="B8" s="269"/>
      <c r="C8" s="269"/>
      <c r="D8" s="269"/>
      <c r="E8" s="269"/>
      <c r="F8" s="269"/>
      <c r="G8" s="269"/>
      <c r="H8" s="269"/>
      <c r="I8" s="270"/>
    </row>
    <row r="9" spans="1:9">
      <c r="A9" s="231"/>
      <c r="B9" s="269"/>
      <c r="C9" s="269"/>
      <c r="D9" s="269"/>
      <c r="E9" s="269"/>
      <c r="F9" s="269"/>
      <c r="G9" s="269"/>
      <c r="H9" s="269"/>
      <c r="I9" s="270"/>
    </row>
    <row r="10" spans="1:9" s="8" customFormat="1">
      <c r="A10" s="10" t="s">
        <v>11</v>
      </c>
      <c r="B10" s="45">
        <v>95728</v>
      </c>
      <c r="C10" s="45">
        <v>1882</v>
      </c>
      <c r="D10" s="45">
        <v>102684</v>
      </c>
      <c r="E10" s="45">
        <v>498</v>
      </c>
      <c r="F10" s="45">
        <v>110133</v>
      </c>
      <c r="G10" s="45">
        <v>449</v>
      </c>
      <c r="H10" s="45">
        <v>110435</v>
      </c>
      <c r="I10" s="94">
        <v>470</v>
      </c>
    </row>
    <row r="11" spans="1:9">
      <c r="A11" s="13" t="s">
        <v>19</v>
      </c>
      <c r="B11" s="51">
        <v>156</v>
      </c>
      <c r="C11" s="51">
        <v>21</v>
      </c>
      <c r="D11" s="51">
        <v>153</v>
      </c>
      <c r="E11" s="51">
        <v>3</v>
      </c>
      <c r="F11" s="51">
        <v>152</v>
      </c>
      <c r="G11" s="51">
        <v>0</v>
      </c>
      <c r="H11" s="14">
        <v>152</v>
      </c>
      <c r="I11" s="89">
        <v>0</v>
      </c>
    </row>
    <row r="12" spans="1:9">
      <c r="A12" s="16" t="s">
        <v>20</v>
      </c>
      <c r="B12" s="50">
        <v>817</v>
      </c>
      <c r="C12" s="50">
        <v>17</v>
      </c>
      <c r="D12" s="50">
        <v>1012</v>
      </c>
      <c r="E12" s="50">
        <v>14</v>
      </c>
      <c r="F12" s="50">
        <v>1069</v>
      </c>
      <c r="G12" s="50">
        <v>0</v>
      </c>
      <c r="H12" s="50">
        <v>1102</v>
      </c>
      <c r="I12" s="90">
        <v>4</v>
      </c>
    </row>
    <row r="13" spans="1:9">
      <c r="A13" s="13" t="s">
        <v>21</v>
      </c>
      <c r="B13" s="51">
        <v>335</v>
      </c>
      <c r="C13" s="51">
        <v>5</v>
      </c>
      <c r="D13" s="51">
        <v>345</v>
      </c>
      <c r="E13" s="51">
        <v>2</v>
      </c>
      <c r="F13" s="51">
        <v>337</v>
      </c>
      <c r="G13" s="51">
        <v>0</v>
      </c>
      <c r="H13" s="14">
        <v>333</v>
      </c>
      <c r="I13" s="89">
        <v>0</v>
      </c>
    </row>
    <row r="14" spans="1:9">
      <c r="A14" s="16" t="s">
        <v>22</v>
      </c>
      <c r="B14" s="50">
        <v>6714</v>
      </c>
      <c r="C14" s="50">
        <v>69</v>
      </c>
      <c r="D14" s="50">
        <v>8164</v>
      </c>
      <c r="E14" s="50">
        <v>5</v>
      </c>
      <c r="F14" s="50">
        <v>9481</v>
      </c>
      <c r="G14" s="50">
        <v>24</v>
      </c>
      <c r="H14" s="50">
        <v>9637</v>
      </c>
      <c r="I14" s="90">
        <v>25</v>
      </c>
    </row>
    <row r="15" spans="1:9">
      <c r="A15" s="13" t="s">
        <v>23</v>
      </c>
      <c r="B15" s="51">
        <v>1344</v>
      </c>
      <c r="C15" s="51">
        <v>147</v>
      </c>
      <c r="D15" s="51">
        <v>1736</v>
      </c>
      <c r="E15" s="51">
        <v>0</v>
      </c>
      <c r="F15" s="51">
        <v>2043</v>
      </c>
      <c r="G15" s="51">
        <v>0</v>
      </c>
      <c r="H15" s="51">
        <v>2226</v>
      </c>
      <c r="I15" s="89">
        <v>0</v>
      </c>
    </row>
    <row r="16" spans="1:9">
      <c r="A16" s="16" t="s">
        <v>24</v>
      </c>
      <c r="B16" s="50">
        <v>616</v>
      </c>
      <c r="C16" s="50">
        <v>14</v>
      </c>
      <c r="D16" s="50">
        <v>616</v>
      </c>
      <c r="E16" s="50">
        <v>8</v>
      </c>
      <c r="F16" s="50">
        <v>617</v>
      </c>
      <c r="G16" s="50">
        <v>0</v>
      </c>
      <c r="H16" s="17">
        <v>638</v>
      </c>
      <c r="I16" s="90">
        <v>8</v>
      </c>
    </row>
    <row r="17" spans="1:9">
      <c r="A17" s="13" t="s">
        <v>25</v>
      </c>
      <c r="B17" s="51">
        <v>270</v>
      </c>
      <c r="C17" s="51">
        <v>15</v>
      </c>
      <c r="D17" s="51">
        <v>317</v>
      </c>
      <c r="E17" s="51">
        <v>0</v>
      </c>
      <c r="F17" s="51">
        <v>331</v>
      </c>
      <c r="G17" s="51">
        <v>3</v>
      </c>
      <c r="H17" s="14">
        <v>320</v>
      </c>
      <c r="I17" s="89">
        <v>0</v>
      </c>
    </row>
    <row r="18" spans="1:9">
      <c r="A18" s="16" t="s">
        <v>26</v>
      </c>
      <c r="B18" s="50">
        <v>369</v>
      </c>
      <c r="C18" s="50">
        <v>9</v>
      </c>
      <c r="D18" s="50">
        <v>396</v>
      </c>
      <c r="E18" s="50">
        <v>3</v>
      </c>
      <c r="F18" s="50">
        <v>419</v>
      </c>
      <c r="G18" s="50">
        <v>0</v>
      </c>
      <c r="H18" s="58">
        <v>350</v>
      </c>
      <c r="I18" s="90">
        <v>0</v>
      </c>
    </row>
    <row r="19" spans="1:9">
      <c r="A19" s="13" t="s">
        <v>27</v>
      </c>
      <c r="B19" s="51">
        <v>1081</v>
      </c>
      <c r="C19" s="51">
        <v>27</v>
      </c>
      <c r="D19" s="51">
        <v>1411</v>
      </c>
      <c r="E19" s="51">
        <v>0</v>
      </c>
      <c r="F19" s="51">
        <v>1327</v>
      </c>
      <c r="G19" s="51">
        <v>8</v>
      </c>
      <c r="H19" s="59">
        <v>1393</v>
      </c>
      <c r="I19" s="89">
        <v>0</v>
      </c>
    </row>
    <row r="20" spans="1:9">
      <c r="A20" s="16" t="s">
        <v>28</v>
      </c>
      <c r="B20" s="50">
        <v>26034</v>
      </c>
      <c r="C20" s="50">
        <v>726</v>
      </c>
      <c r="D20" s="50">
        <v>24590</v>
      </c>
      <c r="E20" s="50">
        <v>177</v>
      </c>
      <c r="F20" s="50">
        <v>23314</v>
      </c>
      <c r="G20" s="50">
        <v>230</v>
      </c>
      <c r="H20" s="58">
        <v>20605</v>
      </c>
      <c r="I20" s="90">
        <v>151</v>
      </c>
    </row>
    <row r="21" spans="1:9">
      <c r="A21" s="13" t="s">
        <v>29</v>
      </c>
      <c r="B21" s="51">
        <v>1265</v>
      </c>
      <c r="C21" s="51">
        <v>11</v>
      </c>
      <c r="D21" s="51">
        <v>1253</v>
      </c>
      <c r="E21" s="51">
        <v>0</v>
      </c>
      <c r="F21" s="51">
        <v>1373</v>
      </c>
      <c r="G21" s="51">
        <v>13</v>
      </c>
      <c r="H21" s="59">
        <v>1168</v>
      </c>
      <c r="I21" s="89">
        <v>0</v>
      </c>
    </row>
    <row r="22" spans="1:9">
      <c r="A22" s="16" t="s">
        <v>30</v>
      </c>
      <c r="B22" s="50">
        <v>1753</v>
      </c>
      <c r="C22" s="50">
        <v>31</v>
      </c>
      <c r="D22" s="50">
        <v>1838</v>
      </c>
      <c r="E22" s="50">
        <v>9</v>
      </c>
      <c r="F22" s="50">
        <v>1953</v>
      </c>
      <c r="G22" s="50">
        <v>0</v>
      </c>
      <c r="H22" s="58">
        <v>1938</v>
      </c>
      <c r="I22" s="90">
        <v>46</v>
      </c>
    </row>
    <row r="23" spans="1:9">
      <c r="A23" s="13" t="s">
        <v>142</v>
      </c>
      <c r="B23" s="51">
        <v>500</v>
      </c>
      <c r="C23" s="51">
        <v>41</v>
      </c>
      <c r="D23" s="51">
        <v>666</v>
      </c>
      <c r="E23" s="51">
        <v>24</v>
      </c>
      <c r="F23" s="51">
        <v>679</v>
      </c>
      <c r="G23" s="51">
        <v>4</v>
      </c>
      <c r="H23" s="59">
        <v>742</v>
      </c>
      <c r="I23" s="89">
        <v>0</v>
      </c>
    </row>
    <row r="24" spans="1:9">
      <c r="A24" s="16" t="s">
        <v>32</v>
      </c>
      <c r="B24" s="50">
        <v>182</v>
      </c>
      <c r="C24" s="50">
        <v>13</v>
      </c>
      <c r="D24" s="50">
        <v>228</v>
      </c>
      <c r="E24" s="50">
        <v>49</v>
      </c>
      <c r="F24" s="50">
        <v>146</v>
      </c>
      <c r="G24" s="50">
        <v>4</v>
      </c>
      <c r="H24" s="58">
        <v>150</v>
      </c>
      <c r="I24" s="90">
        <v>8</v>
      </c>
    </row>
    <row r="25" spans="1:9">
      <c r="A25" s="13" t="s">
        <v>33</v>
      </c>
      <c r="B25" s="51">
        <v>2092</v>
      </c>
      <c r="C25" s="51">
        <v>137</v>
      </c>
      <c r="D25" s="51">
        <v>2240</v>
      </c>
      <c r="E25" s="51">
        <v>15</v>
      </c>
      <c r="F25" s="51">
        <v>2095</v>
      </c>
      <c r="G25" s="51">
        <v>9</v>
      </c>
      <c r="H25" s="59">
        <v>2041</v>
      </c>
      <c r="I25" s="89">
        <v>0</v>
      </c>
    </row>
    <row r="26" spans="1:9">
      <c r="A26" s="16" t="s">
        <v>34</v>
      </c>
      <c r="B26" s="50">
        <v>14221</v>
      </c>
      <c r="C26" s="50">
        <v>70</v>
      </c>
      <c r="D26" s="50">
        <v>16895</v>
      </c>
      <c r="E26" s="50">
        <v>38</v>
      </c>
      <c r="F26" s="50">
        <v>19606</v>
      </c>
      <c r="G26" s="50">
        <v>61</v>
      </c>
      <c r="H26" s="58">
        <v>20085</v>
      </c>
      <c r="I26" s="90">
        <v>10</v>
      </c>
    </row>
    <row r="27" spans="1:9">
      <c r="A27" s="13" t="s">
        <v>35</v>
      </c>
      <c r="B27" s="51">
        <v>2361</v>
      </c>
      <c r="C27" s="51">
        <v>15</v>
      </c>
      <c r="D27" s="51">
        <v>2683</v>
      </c>
      <c r="E27" s="51">
        <v>0</v>
      </c>
      <c r="F27" s="51">
        <v>3124</v>
      </c>
      <c r="G27" s="51">
        <v>0</v>
      </c>
      <c r="H27" s="59">
        <v>3236</v>
      </c>
      <c r="I27" s="89">
        <v>0</v>
      </c>
    </row>
    <row r="28" spans="1:9">
      <c r="A28" s="16" t="s">
        <v>36</v>
      </c>
      <c r="B28" s="50">
        <v>972</v>
      </c>
      <c r="C28" s="50">
        <v>33</v>
      </c>
      <c r="D28" s="50">
        <v>919</v>
      </c>
      <c r="E28" s="50">
        <v>1</v>
      </c>
      <c r="F28" s="50">
        <v>925</v>
      </c>
      <c r="G28" s="50">
        <v>0</v>
      </c>
      <c r="H28" s="58">
        <v>774</v>
      </c>
      <c r="I28" s="90">
        <v>0</v>
      </c>
    </row>
    <row r="29" spans="1:9">
      <c r="A29" s="13" t="s">
        <v>37</v>
      </c>
      <c r="B29" s="51">
        <v>398</v>
      </c>
      <c r="C29" s="51">
        <v>28</v>
      </c>
      <c r="D29" s="51">
        <v>435</v>
      </c>
      <c r="E29" s="51">
        <v>6</v>
      </c>
      <c r="F29" s="51">
        <v>371</v>
      </c>
      <c r="G29" s="51">
        <v>4</v>
      </c>
      <c r="H29" s="59">
        <v>504</v>
      </c>
      <c r="I29" s="89">
        <v>3</v>
      </c>
    </row>
    <row r="30" spans="1:9">
      <c r="A30" s="16" t="s">
        <v>38</v>
      </c>
      <c r="B30" s="50">
        <v>1737</v>
      </c>
      <c r="C30" s="50">
        <v>25</v>
      </c>
      <c r="D30" s="50">
        <v>1984</v>
      </c>
      <c r="E30" s="50">
        <v>5</v>
      </c>
      <c r="F30" s="50">
        <v>1988</v>
      </c>
      <c r="G30" s="50">
        <v>19</v>
      </c>
      <c r="H30" s="58">
        <v>2060</v>
      </c>
      <c r="I30" s="90">
        <v>0</v>
      </c>
    </row>
    <row r="31" spans="1:9">
      <c r="A31" s="13" t="s">
        <v>39</v>
      </c>
      <c r="B31" s="51">
        <v>4236</v>
      </c>
      <c r="C31" s="51">
        <v>45</v>
      </c>
      <c r="D31" s="51">
        <v>4201</v>
      </c>
      <c r="E31" s="51">
        <v>35</v>
      </c>
      <c r="F31" s="51">
        <v>4387</v>
      </c>
      <c r="G31" s="51">
        <v>15</v>
      </c>
      <c r="H31" s="59">
        <v>3951</v>
      </c>
      <c r="I31" s="89">
        <v>0</v>
      </c>
    </row>
    <row r="32" spans="1:9">
      <c r="A32" s="16" t="s">
        <v>40</v>
      </c>
      <c r="B32" s="50">
        <v>190</v>
      </c>
      <c r="C32" s="50">
        <v>7</v>
      </c>
      <c r="D32" s="50">
        <v>235</v>
      </c>
      <c r="E32" s="50">
        <v>4</v>
      </c>
      <c r="F32" s="50">
        <v>231</v>
      </c>
      <c r="G32" s="50">
        <v>0</v>
      </c>
      <c r="H32" s="58">
        <v>245</v>
      </c>
      <c r="I32" s="90">
        <v>0</v>
      </c>
    </row>
    <row r="33" spans="1:9">
      <c r="A33" s="13" t="s">
        <v>41</v>
      </c>
      <c r="B33" s="51">
        <v>1235</v>
      </c>
      <c r="C33" s="51">
        <v>37</v>
      </c>
      <c r="D33" s="51">
        <v>1294</v>
      </c>
      <c r="E33" s="51">
        <v>10</v>
      </c>
      <c r="F33" s="51">
        <v>1315</v>
      </c>
      <c r="G33" s="51">
        <v>6</v>
      </c>
      <c r="H33" s="59">
        <v>1193</v>
      </c>
      <c r="I33" s="89">
        <v>0</v>
      </c>
    </row>
    <row r="34" spans="1:9">
      <c r="A34" s="16" t="s">
        <v>42</v>
      </c>
      <c r="B34" s="50">
        <v>715</v>
      </c>
      <c r="C34" s="50">
        <v>4</v>
      </c>
      <c r="D34" s="50">
        <v>706</v>
      </c>
      <c r="E34" s="50">
        <v>2</v>
      </c>
      <c r="F34" s="50">
        <v>703</v>
      </c>
      <c r="G34" s="50">
        <v>3</v>
      </c>
      <c r="H34" s="58">
        <v>660</v>
      </c>
      <c r="I34" s="90">
        <v>4</v>
      </c>
    </row>
    <row r="35" spans="1:9">
      <c r="A35" s="13" t="s">
        <v>43</v>
      </c>
      <c r="B35" s="51">
        <v>1352</v>
      </c>
      <c r="C35" s="51">
        <v>17</v>
      </c>
      <c r="D35" s="51">
        <v>1305</v>
      </c>
      <c r="E35" s="51">
        <v>0</v>
      </c>
      <c r="F35" s="51">
        <v>1398</v>
      </c>
      <c r="G35" s="51">
        <v>0</v>
      </c>
      <c r="H35" s="59">
        <v>1278</v>
      </c>
      <c r="I35" s="89">
        <v>9</v>
      </c>
    </row>
    <row r="36" spans="1:9">
      <c r="A36" s="16" t="s">
        <v>44</v>
      </c>
      <c r="B36" s="50">
        <v>140</v>
      </c>
      <c r="C36" s="50">
        <v>3</v>
      </c>
      <c r="D36" s="50">
        <v>137</v>
      </c>
      <c r="E36" s="50">
        <v>0</v>
      </c>
      <c r="F36" s="50">
        <v>139</v>
      </c>
      <c r="G36" s="50">
        <v>4</v>
      </c>
      <c r="H36" s="58">
        <v>124</v>
      </c>
      <c r="I36" s="90">
        <v>0</v>
      </c>
    </row>
    <row r="37" spans="1:9">
      <c r="A37" s="13" t="s">
        <v>45</v>
      </c>
      <c r="B37" s="51">
        <v>116</v>
      </c>
      <c r="C37" s="51">
        <v>10</v>
      </c>
      <c r="D37" s="51">
        <v>115</v>
      </c>
      <c r="E37" s="51">
        <v>0</v>
      </c>
      <c r="F37" s="51">
        <v>79</v>
      </c>
      <c r="G37" s="51">
        <v>0</v>
      </c>
      <c r="H37" s="59">
        <v>97</v>
      </c>
      <c r="I37" s="89">
        <v>0</v>
      </c>
    </row>
    <row r="38" spans="1:9">
      <c r="A38" s="16" t="s">
        <v>46</v>
      </c>
      <c r="B38" s="50">
        <v>362</v>
      </c>
      <c r="C38" s="50">
        <v>17</v>
      </c>
      <c r="D38" s="50">
        <v>456</v>
      </c>
      <c r="E38" s="50">
        <v>3</v>
      </c>
      <c r="F38" s="50">
        <v>415</v>
      </c>
      <c r="G38" s="50">
        <v>0</v>
      </c>
      <c r="H38" s="58">
        <v>390</v>
      </c>
      <c r="I38" s="90">
        <v>0</v>
      </c>
    </row>
    <row r="39" spans="1:9">
      <c r="A39" s="13" t="s">
        <v>47</v>
      </c>
      <c r="B39" s="51">
        <v>117</v>
      </c>
      <c r="C39" s="51">
        <v>6</v>
      </c>
      <c r="D39" s="51">
        <v>104</v>
      </c>
      <c r="E39" s="51">
        <v>0</v>
      </c>
      <c r="F39" s="51">
        <v>75</v>
      </c>
      <c r="G39" s="51">
        <v>3</v>
      </c>
      <c r="H39" s="59">
        <v>96</v>
      </c>
      <c r="I39" s="89">
        <v>0</v>
      </c>
    </row>
    <row r="40" spans="1:9">
      <c r="A40" s="16" t="s">
        <v>48</v>
      </c>
      <c r="B40" s="50">
        <v>1368</v>
      </c>
      <c r="C40" s="50">
        <v>17</v>
      </c>
      <c r="D40" s="50">
        <v>1630</v>
      </c>
      <c r="E40" s="50">
        <v>0</v>
      </c>
      <c r="F40" s="50">
        <v>1772</v>
      </c>
      <c r="G40" s="50">
        <v>6</v>
      </c>
      <c r="H40" s="58">
        <v>2351</v>
      </c>
      <c r="I40" s="90">
        <v>0</v>
      </c>
    </row>
    <row r="41" spans="1:9">
      <c r="A41" s="13" t="s">
        <v>143</v>
      </c>
      <c r="B41" s="51">
        <v>2639</v>
      </c>
      <c r="C41" s="51">
        <v>31</v>
      </c>
      <c r="D41" s="51">
        <v>2302</v>
      </c>
      <c r="E41" s="51">
        <v>0</v>
      </c>
      <c r="F41" s="51">
        <v>2533</v>
      </c>
      <c r="G41" s="51">
        <v>0</v>
      </c>
      <c r="H41" s="59">
        <v>2292</v>
      </c>
      <c r="I41" s="89">
        <v>0</v>
      </c>
    </row>
    <row r="42" spans="1:9">
      <c r="A42" s="16" t="s">
        <v>50</v>
      </c>
      <c r="B42" s="50">
        <v>7363</v>
      </c>
      <c r="C42" s="50">
        <v>48</v>
      </c>
      <c r="D42" s="50">
        <v>8090</v>
      </c>
      <c r="E42" s="50">
        <v>13</v>
      </c>
      <c r="F42" s="50">
        <v>9593</v>
      </c>
      <c r="G42" s="50">
        <v>7</v>
      </c>
      <c r="H42" s="58">
        <v>10825</v>
      </c>
      <c r="I42" s="90">
        <v>23</v>
      </c>
    </row>
    <row r="43" spans="1:9">
      <c r="A43" s="13" t="s">
        <v>51</v>
      </c>
      <c r="B43" s="51">
        <v>6975</v>
      </c>
      <c r="C43" s="51">
        <v>31</v>
      </c>
      <c r="D43" s="51">
        <v>7900</v>
      </c>
      <c r="E43" s="51">
        <v>21</v>
      </c>
      <c r="F43" s="51">
        <v>9068</v>
      </c>
      <c r="G43" s="51">
        <v>9</v>
      </c>
      <c r="H43" s="59">
        <v>9237</v>
      </c>
      <c r="I43" s="89">
        <v>62</v>
      </c>
    </row>
    <row r="44" spans="1:9">
      <c r="A44" s="16" t="s">
        <v>52</v>
      </c>
      <c r="B44" s="50">
        <v>1168</v>
      </c>
      <c r="C44" s="50">
        <v>22</v>
      </c>
      <c r="D44" s="50">
        <v>1355</v>
      </c>
      <c r="E44" s="50">
        <v>9</v>
      </c>
      <c r="F44" s="50">
        <v>1528</v>
      </c>
      <c r="G44" s="50">
        <v>5</v>
      </c>
      <c r="H44" s="58">
        <v>1607</v>
      </c>
      <c r="I44" s="90">
        <v>0</v>
      </c>
    </row>
    <row r="45" spans="1:9">
      <c r="A45" s="13" t="s">
        <v>53</v>
      </c>
      <c r="B45" s="51">
        <v>597</v>
      </c>
      <c r="C45" s="51">
        <v>16</v>
      </c>
      <c r="D45" s="51">
        <v>672</v>
      </c>
      <c r="E45" s="51">
        <v>5</v>
      </c>
      <c r="F45" s="51">
        <v>787</v>
      </c>
      <c r="G45" s="51">
        <v>0</v>
      </c>
      <c r="H45" s="59">
        <v>889</v>
      </c>
      <c r="I45" s="89">
        <v>0</v>
      </c>
    </row>
    <row r="46" spans="1:9">
      <c r="A46" s="16" t="s">
        <v>54</v>
      </c>
      <c r="B46" s="50">
        <v>229</v>
      </c>
      <c r="C46" s="50">
        <v>13</v>
      </c>
      <c r="D46" s="50">
        <v>303</v>
      </c>
      <c r="E46" s="50">
        <v>5</v>
      </c>
      <c r="F46" s="50">
        <v>426</v>
      </c>
      <c r="G46" s="50">
        <v>2</v>
      </c>
      <c r="H46" s="58">
        <v>477</v>
      </c>
      <c r="I46" s="90">
        <v>0</v>
      </c>
    </row>
    <row r="47" spans="1:9">
      <c r="A47" s="13" t="s">
        <v>55</v>
      </c>
      <c r="B47" s="51">
        <v>2011</v>
      </c>
      <c r="C47" s="51">
        <v>24</v>
      </c>
      <c r="D47" s="51">
        <v>2250</v>
      </c>
      <c r="E47" s="51">
        <v>0</v>
      </c>
      <c r="F47" s="51">
        <v>2584</v>
      </c>
      <c r="G47" s="51">
        <v>0</v>
      </c>
      <c r="H47" s="59">
        <v>3742</v>
      </c>
      <c r="I47" s="89">
        <v>0</v>
      </c>
    </row>
    <row r="48" spans="1:9">
      <c r="A48" s="16" t="s">
        <v>56</v>
      </c>
      <c r="B48" s="50">
        <v>576</v>
      </c>
      <c r="C48" s="50">
        <v>38</v>
      </c>
      <c r="D48" s="50">
        <v>554</v>
      </c>
      <c r="E48" s="50">
        <v>4</v>
      </c>
      <c r="F48" s="50">
        <v>530</v>
      </c>
      <c r="G48" s="50">
        <v>4</v>
      </c>
      <c r="H48" s="58">
        <v>499</v>
      </c>
      <c r="I48" s="90">
        <v>0</v>
      </c>
    </row>
    <row r="49" spans="1:9">
      <c r="A49" s="13" t="s">
        <v>57</v>
      </c>
      <c r="B49" s="51">
        <v>401</v>
      </c>
      <c r="C49" s="51">
        <v>20</v>
      </c>
      <c r="D49" s="51">
        <v>489</v>
      </c>
      <c r="E49" s="51">
        <v>22</v>
      </c>
      <c r="F49" s="51">
        <v>504</v>
      </c>
      <c r="G49" s="51">
        <v>2</v>
      </c>
      <c r="H49" s="59">
        <v>461</v>
      </c>
      <c r="I49" s="89">
        <v>0</v>
      </c>
    </row>
    <row r="50" spans="1:9" ht="15.75" thickBot="1">
      <c r="A50" s="23" t="s">
        <v>58</v>
      </c>
      <c r="B50" s="93">
        <v>721</v>
      </c>
      <c r="C50" s="93">
        <v>22</v>
      </c>
      <c r="D50" s="93">
        <v>705</v>
      </c>
      <c r="E50" s="93">
        <v>6</v>
      </c>
      <c r="F50" s="93">
        <v>716</v>
      </c>
      <c r="G50" s="93">
        <v>4</v>
      </c>
      <c r="H50" s="61">
        <v>567</v>
      </c>
      <c r="I50" s="95">
        <v>0</v>
      </c>
    </row>
    <row r="52" spans="1:9">
      <c r="A52" t="s">
        <v>113</v>
      </c>
    </row>
  </sheetData>
  <sortState xmlns:xlrd2="http://schemas.microsoft.com/office/spreadsheetml/2017/richdata2" ref="A11:G50">
    <sortCondition ref="A11:A50"/>
  </sortState>
  <mergeCells count="16">
    <mergeCell ref="A1:I1"/>
    <mergeCell ref="A2:I2"/>
    <mergeCell ref="A3:I3"/>
    <mergeCell ref="F5:G5"/>
    <mergeCell ref="H5:I5"/>
    <mergeCell ref="F6:F9"/>
    <mergeCell ref="G6:G9"/>
    <mergeCell ref="H6:H9"/>
    <mergeCell ref="I6:I9"/>
    <mergeCell ref="A5:A9"/>
    <mergeCell ref="B6:B9"/>
    <mergeCell ref="C6:C9"/>
    <mergeCell ref="B5:C5"/>
    <mergeCell ref="D6:D9"/>
    <mergeCell ref="E6:E9"/>
    <mergeCell ref="D5:E5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1"/>
  <sheetViews>
    <sheetView topLeftCell="A4" workbookViewId="0">
      <selection activeCell="J33" sqref="J33"/>
    </sheetView>
  </sheetViews>
  <sheetFormatPr defaultRowHeight="15"/>
  <cols>
    <col min="1" max="1" width="26.7109375" customWidth="1"/>
    <col min="2" max="2" width="10.28515625" customWidth="1"/>
    <col min="5" max="5" width="10.7109375" customWidth="1"/>
    <col min="6" max="6" width="9.28515625" customWidth="1"/>
    <col min="7" max="7" width="10.5703125" customWidth="1"/>
  </cols>
  <sheetData>
    <row r="1" spans="1:7">
      <c r="A1" s="257" t="s">
        <v>144</v>
      </c>
      <c r="B1" s="257"/>
      <c r="C1" s="257"/>
      <c r="D1" s="257"/>
      <c r="E1" s="257"/>
      <c r="F1" s="257"/>
      <c r="G1" s="257"/>
    </row>
    <row r="2" spans="1:7">
      <c r="A2" s="257" t="s">
        <v>134</v>
      </c>
      <c r="B2" s="257"/>
      <c r="C2" s="257"/>
      <c r="D2" s="257"/>
      <c r="E2" s="257"/>
      <c r="F2" s="257"/>
      <c r="G2" s="257"/>
    </row>
    <row r="3" spans="1:7">
      <c r="A3" s="257">
        <v>2010</v>
      </c>
      <c r="B3" s="257"/>
      <c r="C3" s="257"/>
      <c r="D3" s="257"/>
      <c r="E3" s="257"/>
      <c r="F3" s="257"/>
      <c r="G3" s="257"/>
    </row>
    <row r="4" spans="1:7" ht="15.75" thickBot="1"/>
    <row r="5" spans="1:7" ht="60" customHeight="1">
      <c r="A5" s="273" t="s">
        <v>18</v>
      </c>
      <c r="B5" s="254" t="s">
        <v>145</v>
      </c>
      <c r="C5" s="275" t="s">
        <v>146</v>
      </c>
      <c r="D5" s="276"/>
      <c r="E5" s="277" t="s">
        <v>147</v>
      </c>
      <c r="F5" s="278"/>
      <c r="G5" s="271" t="s">
        <v>148</v>
      </c>
    </row>
    <row r="6" spans="1:7">
      <c r="A6" s="274"/>
      <c r="B6" s="256"/>
      <c r="C6" s="54" t="s">
        <v>8</v>
      </c>
      <c r="D6" s="54" t="s">
        <v>9</v>
      </c>
      <c r="E6" s="54" t="s">
        <v>8</v>
      </c>
      <c r="F6" s="54" t="s">
        <v>9</v>
      </c>
      <c r="G6" s="272"/>
    </row>
    <row r="7" spans="1:7" s="8" customFormat="1">
      <c r="A7" s="77" t="s">
        <v>11</v>
      </c>
      <c r="B7" s="45">
        <v>70441</v>
      </c>
      <c r="C7" s="99">
        <v>563</v>
      </c>
      <c r="D7" s="100">
        <f>C7/B7</f>
        <v>7.9925043653554032E-3</v>
      </c>
      <c r="E7" s="99">
        <f>B7-C7</f>
        <v>69878</v>
      </c>
      <c r="F7" s="122">
        <f>E7/B7</f>
        <v>0.99200749563464463</v>
      </c>
      <c r="G7" s="78">
        <v>180</v>
      </c>
    </row>
    <row r="8" spans="1:7">
      <c r="A8" s="13" t="s">
        <v>19</v>
      </c>
      <c r="B8" s="51">
        <v>108</v>
      </c>
      <c r="C8" s="51">
        <v>8</v>
      </c>
      <c r="D8" s="100">
        <f t="shared" ref="D8:D47" si="0">C8/B8</f>
        <v>7.407407407407407E-2</v>
      </c>
      <c r="E8" s="99">
        <f>B8-C8</f>
        <v>100</v>
      </c>
      <c r="F8" s="122">
        <f>E8/B8</f>
        <v>0.92592592592592593</v>
      </c>
      <c r="G8" s="15">
        <v>0</v>
      </c>
    </row>
    <row r="9" spans="1:7">
      <c r="A9" s="16" t="s">
        <v>20</v>
      </c>
      <c r="B9" s="50">
        <v>973</v>
      </c>
      <c r="C9" s="50">
        <v>185</v>
      </c>
      <c r="D9" s="100">
        <f t="shared" si="0"/>
        <v>0.19013360739979446</v>
      </c>
      <c r="E9" s="99">
        <f t="shared" ref="E9:E47" si="1">B9-C9</f>
        <v>788</v>
      </c>
      <c r="F9" s="122">
        <f t="shared" ref="F9:F47" si="2">E9/B9</f>
        <v>0.80986639260020554</v>
      </c>
      <c r="G9" s="18">
        <v>0</v>
      </c>
    </row>
    <row r="10" spans="1:7">
      <c r="A10" s="13" t="s">
        <v>21</v>
      </c>
      <c r="B10" s="51">
        <v>259</v>
      </c>
      <c r="C10" s="51">
        <v>58</v>
      </c>
      <c r="D10" s="100">
        <f t="shared" si="0"/>
        <v>0.22393822393822393</v>
      </c>
      <c r="E10" s="99">
        <f t="shared" si="1"/>
        <v>201</v>
      </c>
      <c r="F10" s="122">
        <f t="shared" si="2"/>
        <v>0.77606177606177607</v>
      </c>
      <c r="G10" s="15">
        <v>0</v>
      </c>
    </row>
    <row r="11" spans="1:7">
      <c r="A11" s="16" t="s">
        <v>22</v>
      </c>
      <c r="B11" s="50">
        <v>6305</v>
      </c>
      <c r="C11" s="50">
        <v>1383</v>
      </c>
      <c r="D11" s="100">
        <f t="shared" si="0"/>
        <v>0.21934972244250595</v>
      </c>
      <c r="E11" s="99">
        <f t="shared" si="1"/>
        <v>4922</v>
      </c>
      <c r="F11" s="122">
        <f t="shared" si="2"/>
        <v>0.78065027755749405</v>
      </c>
      <c r="G11" s="18">
        <v>10</v>
      </c>
    </row>
    <row r="12" spans="1:7">
      <c r="A12" s="13" t="s">
        <v>23</v>
      </c>
      <c r="B12" s="51">
        <v>1700</v>
      </c>
      <c r="C12" s="51">
        <v>378</v>
      </c>
      <c r="D12" s="100">
        <f t="shared" si="0"/>
        <v>0.22235294117647059</v>
      </c>
      <c r="E12" s="99">
        <f t="shared" si="1"/>
        <v>1322</v>
      </c>
      <c r="F12" s="122">
        <f t="shared" si="2"/>
        <v>0.77764705882352936</v>
      </c>
      <c r="G12" s="15">
        <v>13</v>
      </c>
    </row>
    <row r="13" spans="1:7">
      <c r="A13" s="16" t="s">
        <v>24</v>
      </c>
      <c r="B13" s="50">
        <v>369</v>
      </c>
      <c r="C13" s="50">
        <v>51</v>
      </c>
      <c r="D13" s="100">
        <f t="shared" si="0"/>
        <v>0.13821138211382114</v>
      </c>
      <c r="E13" s="99">
        <f t="shared" si="1"/>
        <v>318</v>
      </c>
      <c r="F13" s="122">
        <f t="shared" si="2"/>
        <v>0.86178861788617889</v>
      </c>
      <c r="G13" s="18">
        <v>0</v>
      </c>
    </row>
    <row r="14" spans="1:7">
      <c r="A14" s="13" t="s">
        <v>25</v>
      </c>
      <c r="B14" s="51">
        <v>180</v>
      </c>
      <c r="C14" s="51">
        <v>28</v>
      </c>
      <c r="D14" s="100">
        <f t="shared" si="0"/>
        <v>0.15555555555555556</v>
      </c>
      <c r="E14" s="99">
        <f t="shared" si="1"/>
        <v>152</v>
      </c>
      <c r="F14" s="122">
        <f t="shared" si="2"/>
        <v>0.84444444444444444</v>
      </c>
      <c r="G14" s="15">
        <v>5</v>
      </c>
    </row>
    <row r="15" spans="1:7">
      <c r="A15" s="16" t="s">
        <v>26</v>
      </c>
      <c r="B15" s="50">
        <v>145</v>
      </c>
      <c r="C15" s="50">
        <v>36</v>
      </c>
      <c r="D15" s="100">
        <f t="shared" si="0"/>
        <v>0.24827586206896551</v>
      </c>
      <c r="E15" s="99">
        <f t="shared" si="1"/>
        <v>109</v>
      </c>
      <c r="F15" s="122">
        <f t="shared" si="2"/>
        <v>0.75172413793103443</v>
      </c>
      <c r="G15" s="18">
        <v>0</v>
      </c>
    </row>
    <row r="16" spans="1:7">
      <c r="A16" s="13" t="s">
        <v>27</v>
      </c>
      <c r="B16" s="51">
        <v>1027</v>
      </c>
      <c r="C16" s="51">
        <v>124</v>
      </c>
      <c r="D16" s="100">
        <f t="shared" si="0"/>
        <v>0.12074001947419669</v>
      </c>
      <c r="E16" s="99">
        <f t="shared" si="1"/>
        <v>903</v>
      </c>
      <c r="F16" s="122">
        <f t="shared" si="2"/>
        <v>0.87925998052580334</v>
      </c>
      <c r="G16" s="15">
        <v>0</v>
      </c>
    </row>
    <row r="17" spans="1:7">
      <c r="A17" s="16" t="s">
        <v>28</v>
      </c>
      <c r="B17" s="50">
        <v>8300</v>
      </c>
      <c r="C17" s="50">
        <v>536</v>
      </c>
      <c r="D17" s="100">
        <f t="shared" si="0"/>
        <v>6.4578313253012054E-2</v>
      </c>
      <c r="E17" s="99">
        <f t="shared" si="1"/>
        <v>7764</v>
      </c>
      <c r="F17" s="122">
        <f t="shared" si="2"/>
        <v>0.935421686746988</v>
      </c>
      <c r="G17" s="18">
        <v>30</v>
      </c>
    </row>
    <row r="18" spans="1:7">
      <c r="A18" s="13" t="s">
        <v>29</v>
      </c>
      <c r="B18" s="51">
        <v>676</v>
      </c>
      <c r="C18" s="51">
        <v>49</v>
      </c>
      <c r="D18" s="100">
        <f t="shared" si="0"/>
        <v>7.2485207100591711E-2</v>
      </c>
      <c r="E18" s="99">
        <f t="shared" si="1"/>
        <v>627</v>
      </c>
      <c r="F18" s="122">
        <f t="shared" si="2"/>
        <v>0.9275147928994083</v>
      </c>
      <c r="G18" s="15">
        <v>0</v>
      </c>
    </row>
    <row r="19" spans="1:7">
      <c r="A19" s="16" t="s">
        <v>30</v>
      </c>
      <c r="B19" s="50">
        <v>1329</v>
      </c>
      <c r="C19" s="50">
        <v>45</v>
      </c>
      <c r="D19" s="100">
        <f t="shared" si="0"/>
        <v>3.3860045146726865E-2</v>
      </c>
      <c r="E19" s="99">
        <f t="shared" si="1"/>
        <v>1284</v>
      </c>
      <c r="F19" s="122">
        <f t="shared" si="2"/>
        <v>0.96613995485327309</v>
      </c>
      <c r="G19" s="18">
        <v>15</v>
      </c>
    </row>
    <row r="20" spans="1:7">
      <c r="A20" s="13" t="s">
        <v>31</v>
      </c>
      <c r="B20" s="51">
        <v>644</v>
      </c>
      <c r="C20" s="51">
        <v>21</v>
      </c>
      <c r="D20" s="100">
        <f t="shared" si="0"/>
        <v>3.2608695652173912E-2</v>
      </c>
      <c r="E20" s="99">
        <f t="shared" si="1"/>
        <v>623</v>
      </c>
      <c r="F20" s="122">
        <f t="shared" si="2"/>
        <v>0.96739130434782605</v>
      </c>
      <c r="G20" s="15">
        <v>20</v>
      </c>
    </row>
    <row r="21" spans="1:7">
      <c r="A21" s="16" t="s">
        <v>32</v>
      </c>
      <c r="B21" s="50">
        <v>112</v>
      </c>
      <c r="C21" s="50">
        <v>12</v>
      </c>
      <c r="D21" s="100">
        <f t="shared" si="0"/>
        <v>0.10714285714285714</v>
      </c>
      <c r="E21" s="99">
        <f t="shared" si="1"/>
        <v>100</v>
      </c>
      <c r="F21" s="122">
        <f t="shared" si="2"/>
        <v>0.8928571428571429</v>
      </c>
      <c r="G21" s="18">
        <v>5</v>
      </c>
    </row>
    <row r="22" spans="1:7">
      <c r="A22" s="13" t="s">
        <v>33</v>
      </c>
      <c r="B22" s="51">
        <v>1456</v>
      </c>
      <c r="C22" s="51">
        <v>113</v>
      </c>
      <c r="D22" s="100">
        <f t="shared" si="0"/>
        <v>7.7609890109890112E-2</v>
      </c>
      <c r="E22" s="99">
        <f t="shared" si="1"/>
        <v>1343</v>
      </c>
      <c r="F22" s="122">
        <f t="shared" si="2"/>
        <v>0.92239010989010994</v>
      </c>
      <c r="G22" s="15">
        <v>53</v>
      </c>
    </row>
    <row r="23" spans="1:7">
      <c r="A23" s="16" t="s">
        <v>34</v>
      </c>
      <c r="B23" s="50">
        <v>13528</v>
      </c>
      <c r="C23" s="50">
        <v>2174</v>
      </c>
      <c r="D23" s="100">
        <f t="shared" si="0"/>
        <v>0.16070372560615021</v>
      </c>
      <c r="E23" s="99">
        <f t="shared" si="1"/>
        <v>11354</v>
      </c>
      <c r="F23" s="122">
        <f t="shared" si="2"/>
        <v>0.83929627439384979</v>
      </c>
      <c r="G23" s="18">
        <v>153</v>
      </c>
    </row>
    <row r="24" spans="1:7">
      <c r="A24" s="13" t="s">
        <v>35</v>
      </c>
      <c r="B24" s="51">
        <v>2804</v>
      </c>
      <c r="C24" s="51">
        <v>498</v>
      </c>
      <c r="D24" s="100">
        <f t="shared" si="0"/>
        <v>0.17760342368045648</v>
      </c>
      <c r="E24" s="99">
        <f t="shared" si="1"/>
        <v>2306</v>
      </c>
      <c r="F24" s="122">
        <f t="shared" si="2"/>
        <v>0.82239657631954355</v>
      </c>
      <c r="G24" s="15">
        <v>32</v>
      </c>
    </row>
    <row r="25" spans="1:7">
      <c r="A25" s="16" t="s">
        <v>36</v>
      </c>
      <c r="B25" s="50">
        <v>480</v>
      </c>
      <c r="C25" s="50">
        <v>105</v>
      </c>
      <c r="D25" s="100">
        <f t="shared" si="0"/>
        <v>0.21875</v>
      </c>
      <c r="E25" s="99">
        <f t="shared" si="1"/>
        <v>375</v>
      </c>
      <c r="F25" s="122">
        <f t="shared" si="2"/>
        <v>0.78125</v>
      </c>
      <c r="G25" s="18">
        <v>7</v>
      </c>
    </row>
    <row r="26" spans="1:7">
      <c r="A26" s="13" t="s">
        <v>37</v>
      </c>
      <c r="B26" s="51">
        <v>363</v>
      </c>
      <c r="C26" s="51">
        <v>40</v>
      </c>
      <c r="D26" s="100">
        <f t="shared" si="0"/>
        <v>0.11019283746556474</v>
      </c>
      <c r="E26" s="99">
        <f t="shared" si="1"/>
        <v>323</v>
      </c>
      <c r="F26" s="122">
        <f t="shared" si="2"/>
        <v>0.88980716253443526</v>
      </c>
      <c r="G26" s="15">
        <v>0</v>
      </c>
    </row>
    <row r="27" spans="1:7">
      <c r="A27" s="16" t="s">
        <v>38</v>
      </c>
      <c r="B27" s="50">
        <v>1714</v>
      </c>
      <c r="C27" s="50">
        <v>370</v>
      </c>
      <c r="D27" s="100">
        <f t="shared" si="0"/>
        <v>0.21586931155192532</v>
      </c>
      <c r="E27" s="99">
        <f t="shared" si="1"/>
        <v>1344</v>
      </c>
      <c r="F27" s="122">
        <f t="shared" si="2"/>
        <v>0.78413068844807465</v>
      </c>
      <c r="G27" s="18">
        <v>0</v>
      </c>
    </row>
    <row r="28" spans="1:7">
      <c r="A28" s="13" t="s">
        <v>39</v>
      </c>
      <c r="B28" s="51">
        <v>1857</v>
      </c>
      <c r="C28" s="51">
        <v>353</v>
      </c>
      <c r="D28" s="100">
        <f t="shared" si="0"/>
        <v>0.19009154550350027</v>
      </c>
      <c r="E28" s="99">
        <f t="shared" si="1"/>
        <v>1504</v>
      </c>
      <c r="F28" s="122">
        <f t="shared" si="2"/>
        <v>0.80990845449649973</v>
      </c>
      <c r="G28" s="15">
        <v>0</v>
      </c>
    </row>
    <row r="29" spans="1:7">
      <c r="A29" s="16" t="s">
        <v>40</v>
      </c>
      <c r="B29" s="50">
        <v>195</v>
      </c>
      <c r="C29" s="50">
        <v>9</v>
      </c>
      <c r="D29" s="100">
        <f t="shared" si="0"/>
        <v>4.6153846153846156E-2</v>
      </c>
      <c r="E29" s="99">
        <f t="shared" si="1"/>
        <v>186</v>
      </c>
      <c r="F29" s="122">
        <f t="shared" si="2"/>
        <v>0.9538461538461539</v>
      </c>
      <c r="G29" s="18">
        <v>3</v>
      </c>
    </row>
    <row r="30" spans="1:7">
      <c r="A30" s="13" t="s">
        <v>41</v>
      </c>
      <c r="B30" s="51">
        <v>619</v>
      </c>
      <c r="C30" s="51">
        <v>45</v>
      </c>
      <c r="D30" s="100">
        <f t="shared" si="0"/>
        <v>7.2697899838449112E-2</v>
      </c>
      <c r="E30" s="99">
        <f t="shared" si="1"/>
        <v>574</v>
      </c>
      <c r="F30" s="122">
        <f t="shared" si="2"/>
        <v>0.9273021001615509</v>
      </c>
      <c r="G30" s="15">
        <v>0</v>
      </c>
    </row>
    <row r="31" spans="1:7">
      <c r="A31" s="16" t="s">
        <v>42</v>
      </c>
      <c r="B31" s="50">
        <v>495</v>
      </c>
      <c r="C31" s="50">
        <v>33</v>
      </c>
      <c r="D31" s="100">
        <f t="shared" si="0"/>
        <v>6.6666666666666666E-2</v>
      </c>
      <c r="E31" s="99">
        <f t="shared" si="1"/>
        <v>462</v>
      </c>
      <c r="F31" s="122">
        <f t="shared" si="2"/>
        <v>0.93333333333333335</v>
      </c>
      <c r="G31" s="18">
        <v>0</v>
      </c>
    </row>
    <row r="32" spans="1:7">
      <c r="A32" s="13" t="s">
        <v>43</v>
      </c>
      <c r="B32" s="51">
        <v>742</v>
      </c>
      <c r="C32" s="51">
        <v>60</v>
      </c>
      <c r="D32" s="100">
        <f t="shared" si="0"/>
        <v>8.0862533692722366E-2</v>
      </c>
      <c r="E32" s="99">
        <f t="shared" si="1"/>
        <v>682</v>
      </c>
      <c r="F32" s="122">
        <f t="shared" si="2"/>
        <v>0.91913746630727766</v>
      </c>
      <c r="G32" s="15">
        <v>0</v>
      </c>
    </row>
    <row r="33" spans="1:7">
      <c r="A33" s="16" t="s">
        <v>44</v>
      </c>
      <c r="B33" s="50">
        <v>82</v>
      </c>
      <c r="C33" s="50">
        <v>12</v>
      </c>
      <c r="D33" s="100">
        <f t="shared" si="0"/>
        <v>0.14634146341463414</v>
      </c>
      <c r="E33" s="99">
        <f t="shared" si="1"/>
        <v>70</v>
      </c>
      <c r="F33" s="122">
        <f t="shared" si="2"/>
        <v>0.85365853658536583</v>
      </c>
      <c r="G33" s="18">
        <v>0</v>
      </c>
    </row>
    <row r="34" spans="1:7">
      <c r="A34" s="13" t="s">
        <v>45</v>
      </c>
      <c r="B34" s="51">
        <v>98</v>
      </c>
      <c r="C34" s="51">
        <v>17</v>
      </c>
      <c r="D34" s="100">
        <f t="shared" si="0"/>
        <v>0.17346938775510204</v>
      </c>
      <c r="E34" s="99">
        <f t="shared" si="1"/>
        <v>81</v>
      </c>
      <c r="F34" s="122">
        <f t="shared" si="2"/>
        <v>0.82653061224489799</v>
      </c>
      <c r="G34" s="15">
        <v>0</v>
      </c>
    </row>
    <row r="35" spans="1:7">
      <c r="A35" s="16" t="s">
        <v>46</v>
      </c>
      <c r="B35" s="50">
        <v>358</v>
      </c>
      <c r="C35" s="50">
        <v>68</v>
      </c>
      <c r="D35" s="100">
        <f t="shared" si="0"/>
        <v>0.18994413407821228</v>
      </c>
      <c r="E35" s="99">
        <f t="shared" si="1"/>
        <v>290</v>
      </c>
      <c r="F35" s="122">
        <f t="shared" si="2"/>
        <v>0.81005586592178769</v>
      </c>
      <c r="G35" s="18">
        <v>0</v>
      </c>
    </row>
    <row r="36" spans="1:7">
      <c r="A36" s="13" t="s">
        <v>47</v>
      </c>
      <c r="B36" s="51">
        <v>57</v>
      </c>
      <c r="C36" s="51">
        <v>8</v>
      </c>
      <c r="D36" s="100">
        <f t="shared" si="0"/>
        <v>0.14035087719298245</v>
      </c>
      <c r="E36" s="99">
        <f t="shared" si="1"/>
        <v>49</v>
      </c>
      <c r="F36" s="122">
        <f t="shared" si="2"/>
        <v>0.85964912280701755</v>
      </c>
      <c r="G36" s="15">
        <v>0</v>
      </c>
    </row>
    <row r="37" spans="1:7">
      <c r="A37" s="16" t="s">
        <v>48</v>
      </c>
      <c r="B37" s="50">
        <v>1782</v>
      </c>
      <c r="C37" s="50">
        <v>354</v>
      </c>
      <c r="D37" s="100">
        <f t="shared" si="0"/>
        <v>0.19865319865319866</v>
      </c>
      <c r="E37" s="99">
        <f t="shared" si="1"/>
        <v>1428</v>
      </c>
      <c r="F37" s="122">
        <f t="shared" si="2"/>
        <v>0.80134680134680136</v>
      </c>
      <c r="G37" s="18">
        <v>0</v>
      </c>
    </row>
    <row r="38" spans="1:7">
      <c r="A38" s="13" t="s">
        <v>49</v>
      </c>
      <c r="B38" s="51">
        <v>1240</v>
      </c>
      <c r="C38" s="51">
        <v>256</v>
      </c>
      <c r="D38" s="100">
        <f t="shared" si="0"/>
        <v>0.20645161290322581</v>
      </c>
      <c r="E38" s="99">
        <f t="shared" si="1"/>
        <v>984</v>
      </c>
      <c r="F38" s="122">
        <f t="shared" si="2"/>
        <v>0.79354838709677422</v>
      </c>
      <c r="G38" s="15">
        <v>0</v>
      </c>
    </row>
    <row r="39" spans="1:7">
      <c r="A39" s="16" t="s">
        <v>50</v>
      </c>
      <c r="B39" s="50">
        <v>7925</v>
      </c>
      <c r="C39" s="50">
        <v>1807</v>
      </c>
      <c r="D39" s="100">
        <f t="shared" si="0"/>
        <v>0.22801261829652997</v>
      </c>
      <c r="E39" s="99">
        <f t="shared" si="1"/>
        <v>6118</v>
      </c>
      <c r="F39" s="122">
        <f t="shared" si="2"/>
        <v>0.77198738170347003</v>
      </c>
      <c r="G39" s="18">
        <v>0</v>
      </c>
    </row>
    <row r="40" spans="1:7">
      <c r="A40" s="13" t="s">
        <v>51</v>
      </c>
      <c r="B40" s="51">
        <v>5901</v>
      </c>
      <c r="C40" s="51">
        <v>1214</v>
      </c>
      <c r="D40" s="100">
        <f t="shared" si="0"/>
        <v>0.20572784273851891</v>
      </c>
      <c r="E40" s="99">
        <f t="shared" si="1"/>
        <v>4687</v>
      </c>
      <c r="F40" s="122">
        <f t="shared" si="2"/>
        <v>0.79427215726148115</v>
      </c>
      <c r="G40" s="15">
        <v>54</v>
      </c>
    </row>
    <row r="41" spans="1:7">
      <c r="A41" s="16" t="s">
        <v>52</v>
      </c>
      <c r="B41" s="50">
        <v>1276</v>
      </c>
      <c r="C41" s="50">
        <v>37</v>
      </c>
      <c r="D41" s="100">
        <f t="shared" si="0"/>
        <v>2.8996865203761754E-2</v>
      </c>
      <c r="E41" s="99">
        <f t="shared" si="1"/>
        <v>1239</v>
      </c>
      <c r="F41" s="122">
        <f t="shared" si="2"/>
        <v>0.97100313479623823</v>
      </c>
      <c r="G41" s="18">
        <v>8</v>
      </c>
    </row>
    <row r="42" spans="1:7">
      <c r="A42" s="13" t="s">
        <v>53</v>
      </c>
      <c r="B42" s="51">
        <v>660</v>
      </c>
      <c r="C42" s="51">
        <v>38</v>
      </c>
      <c r="D42" s="100">
        <f t="shared" si="0"/>
        <v>5.7575757575757579E-2</v>
      </c>
      <c r="E42" s="99">
        <f t="shared" si="1"/>
        <v>622</v>
      </c>
      <c r="F42" s="122">
        <f t="shared" si="2"/>
        <v>0.94242424242424239</v>
      </c>
      <c r="G42" s="15">
        <v>0</v>
      </c>
    </row>
    <row r="43" spans="1:7">
      <c r="A43" s="16" t="s">
        <v>54</v>
      </c>
      <c r="B43" s="50">
        <v>435</v>
      </c>
      <c r="C43" s="50">
        <v>10</v>
      </c>
      <c r="D43" s="100">
        <f t="shared" si="0"/>
        <v>2.2988505747126436E-2</v>
      </c>
      <c r="E43" s="99">
        <f t="shared" si="1"/>
        <v>425</v>
      </c>
      <c r="F43" s="122">
        <f t="shared" si="2"/>
        <v>0.97701149425287359</v>
      </c>
      <c r="G43" s="18">
        <v>3</v>
      </c>
    </row>
    <row r="44" spans="1:7">
      <c r="A44" s="13" t="s">
        <v>55</v>
      </c>
      <c r="B44" s="51">
        <v>3345</v>
      </c>
      <c r="C44" s="51">
        <v>75</v>
      </c>
      <c r="D44" s="100">
        <f t="shared" si="0"/>
        <v>2.2421524663677129E-2</v>
      </c>
      <c r="E44" s="99">
        <f t="shared" si="1"/>
        <v>3270</v>
      </c>
      <c r="F44" s="122">
        <f t="shared" si="2"/>
        <v>0.97757847533632292</v>
      </c>
      <c r="G44" s="15">
        <v>15</v>
      </c>
    </row>
    <row r="45" spans="1:7">
      <c r="A45" s="16" t="s">
        <v>56</v>
      </c>
      <c r="B45" s="50">
        <v>401</v>
      </c>
      <c r="C45" s="50">
        <v>61</v>
      </c>
      <c r="D45" s="100">
        <f t="shared" si="0"/>
        <v>0.15211970074812967</v>
      </c>
      <c r="E45" s="99">
        <f t="shared" si="1"/>
        <v>340</v>
      </c>
      <c r="F45" s="122">
        <f t="shared" si="2"/>
        <v>0.84788029925187036</v>
      </c>
      <c r="G45" s="18">
        <v>3</v>
      </c>
    </row>
    <row r="46" spans="1:7">
      <c r="A46" s="13" t="s">
        <v>57</v>
      </c>
      <c r="B46" s="51">
        <v>354</v>
      </c>
      <c r="C46" s="51">
        <v>35</v>
      </c>
      <c r="D46" s="100">
        <f t="shared" si="0"/>
        <v>9.8870056497175146E-2</v>
      </c>
      <c r="E46" s="99">
        <f t="shared" si="1"/>
        <v>319</v>
      </c>
      <c r="F46" s="122">
        <f t="shared" si="2"/>
        <v>0.90112994350282483</v>
      </c>
      <c r="G46" s="15">
        <v>3</v>
      </c>
    </row>
    <row r="47" spans="1:7" ht="15.75" thickBot="1">
      <c r="A47" s="23" t="s">
        <v>58</v>
      </c>
      <c r="B47" s="93">
        <v>350</v>
      </c>
      <c r="C47" s="93">
        <v>19</v>
      </c>
      <c r="D47" s="108">
        <f t="shared" si="0"/>
        <v>5.4285714285714284E-2</v>
      </c>
      <c r="E47" s="99">
        <f t="shared" si="1"/>
        <v>331</v>
      </c>
      <c r="F47" s="122">
        <f t="shared" si="2"/>
        <v>0.94571428571428573</v>
      </c>
      <c r="G47" s="25">
        <v>0</v>
      </c>
    </row>
    <row r="49" spans="1:1">
      <c r="A49" t="s">
        <v>149</v>
      </c>
    </row>
    <row r="50" spans="1:1">
      <c r="A50" t="s">
        <v>150</v>
      </c>
    </row>
    <row r="51" spans="1:1">
      <c r="A51" t="s">
        <v>151</v>
      </c>
    </row>
  </sheetData>
  <sortState xmlns:xlrd2="http://schemas.microsoft.com/office/spreadsheetml/2017/richdata2" ref="A10:A49">
    <sortCondition ref="A10:A49"/>
  </sortState>
  <mergeCells count="8">
    <mergeCell ref="G5:G6"/>
    <mergeCell ref="A1:G1"/>
    <mergeCell ref="A3:G3"/>
    <mergeCell ref="A2:G2"/>
    <mergeCell ref="A5:A6"/>
    <mergeCell ref="B5:B6"/>
    <mergeCell ref="C5:D5"/>
    <mergeCell ref="E5:F5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3"/>
  <sheetViews>
    <sheetView workbookViewId="0">
      <selection activeCell="J43" sqref="J43"/>
    </sheetView>
  </sheetViews>
  <sheetFormatPr defaultRowHeight="15"/>
  <cols>
    <col min="1" max="1" width="25.28515625" customWidth="1"/>
    <col min="2" max="2" width="12" customWidth="1"/>
    <col min="5" max="5" width="11.140625" customWidth="1"/>
    <col min="6" max="6" width="10.5703125" customWidth="1"/>
    <col min="7" max="7" width="10.85546875" customWidth="1"/>
  </cols>
  <sheetData>
    <row r="1" spans="1:7">
      <c r="A1" s="240" t="s">
        <v>152</v>
      </c>
      <c r="B1" s="240"/>
      <c r="C1" s="240"/>
      <c r="D1" s="240"/>
      <c r="E1" s="240"/>
      <c r="F1" s="240"/>
      <c r="G1" s="240"/>
    </row>
    <row r="2" spans="1:7">
      <c r="A2" s="240" t="s">
        <v>134</v>
      </c>
      <c r="B2" s="240"/>
      <c r="C2" s="240"/>
      <c r="D2" s="240"/>
      <c r="E2" s="240"/>
      <c r="F2" s="240"/>
      <c r="G2" s="240"/>
    </row>
    <row r="3" spans="1:7">
      <c r="A3" s="240">
        <v>2010</v>
      </c>
      <c r="B3" s="240"/>
      <c r="C3" s="240"/>
      <c r="D3" s="240"/>
      <c r="E3" s="240"/>
      <c r="F3" s="240"/>
      <c r="G3" s="240"/>
    </row>
    <row r="4" spans="1:7" ht="15.75" thickBot="1"/>
    <row r="5" spans="1:7" ht="15" customHeight="1">
      <c r="A5" s="230" t="s">
        <v>18</v>
      </c>
      <c r="B5" s="259" t="s">
        <v>153</v>
      </c>
      <c r="C5" s="259" t="s">
        <v>154</v>
      </c>
      <c r="D5" s="259"/>
      <c r="E5" s="259" t="s">
        <v>147</v>
      </c>
      <c r="F5" s="259"/>
      <c r="G5" s="267" t="s">
        <v>148</v>
      </c>
    </row>
    <row r="6" spans="1:7">
      <c r="A6" s="231"/>
      <c r="B6" s="260"/>
      <c r="C6" s="260"/>
      <c r="D6" s="260"/>
      <c r="E6" s="260"/>
      <c r="F6" s="260"/>
      <c r="G6" s="268"/>
    </row>
    <row r="7" spans="1:7">
      <c r="A7" s="231"/>
      <c r="B7" s="260"/>
      <c r="C7" s="260"/>
      <c r="D7" s="260"/>
      <c r="E7" s="260"/>
      <c r="F7" s="260"/>
      <c r="G7" s="268"/>
    </row>
    <row r="8" spans="1:7">
      <c r="A8" s="231"/>
      <c r="B8" s="260"/>
      <c r="C8" s="54" t="s">
        <v>8</v>
      </c>
      <c r="D8" s="54" t="s">
        <v>9</v>
      </c>
      <c r="E8" s="54" t="s">
        <v>8</v>
      </c>
      <c r="F8" s="54" t="s">
        <v>9</v>
      </c>
      <c r="G8" s="268"/>
    </row>
    <row r="9" spans="1:7" s="8" customFormat="1">
      <c r="A9" s="10" t="s">
        <v>11</v>
      </c>
      <c r="B9" s="45">
        <v>35007</v>
      </c>
      <c r="C9" s="45">
        <v>2972</v>
      </c>
      <c r="D9" s="117">
        <v>8.5000000000000006E-2</v>
      </c>
      <c r="E9" s="45">
        <f>B9-C9</f>
        <v>32035</v>
      </c>
      <c r="F9" s="117">
        <f t="shared" ref="F9:F49" si="0">E9/B9</f>
        <v>0.91510269374696485</v>
      </c>
      <c r="G9" s="94">
        <v>2220</v>
      </c>
    </row>
    <row r="10" spans="1:7">
      <c r="A10" s="13" t="s">
        <v>19</v>
      </c>
      <c r="B10" s="51">
        <v>29</v>
      </c>
      <c r="C10" s="51">
        <v>13</v>
      </c>
      <c r="D10" s="118">
        <v>0</v>
      </c>
      <c r="E10" s="51">
        <f>B10-C10</f>
        <v>16</v>
      </c>
      <c r="F10" s="118">
        <f t="shared" si="0"/>
        <v>0.55172413793103448</v>
      </c>
      <c r="G10" s="89">
        <v>0</v>
      </c>
    </row>
    <row r="11" spans="1:7">
      <c r="A11" s="16" t="s">
        <v>20</v>
      </c>
      <c r="B11" s="50">
        <v>129</v>
      </c>
      <c r="C11" s="50">
        <v>66</v>
      </c>
      <c r="D11" s="119">
        <v>0.217</v>
      </c>
      <c r="E11" s="50">
        <f t="shared" ref="E11:E49" si="1">B11-C11</f>
        <v>63</v>
      </c>
      <c r="F11" s="119">
        <f t="shared" si="0"/>
        <v>0.48837209302325579</v>
      </c>
      <c r="G11" s="90">
        <v>0</v>
      </c>
    </row>
    <row r="12" spans="1:7">
      <c r="A12" s="13" t="s">
        <v>21</v>
      </c>
      <c r="B12" s="51">
        <v>47</v>
      </c>
      <c r="C12" s="51">
        <v>20</v>
      </c>
      <c r="D12" s="118">
        <v>6.4000000000000001E-2</v>
      </c>
      <c r="E12" s="51">
        <f t="shared" si="1"/>
        <v>27</v>
      </c>
      <c r="F12" s="118">
        <f t="shared" si="0"/>
        <v>0.57446808510638303</v>
      </c>
      <c r="G12" s="89">
        <v>0</v>
      </c>
    </row>
    <row r="13" spans="1:7">
      <c r="A13" s="16" t="s">
        <v>22</v>
      </c>
      <c r="B13" s="50">
        <v>3251</v>
      </c>
      <c r="C13" s="50">
        <v>1237</v>
      </c>
      <c r="D13" s="119">
        <v>9.6000000000000002E-2</v>
      </c>
      <c r="E13" s="50">
        <f t="shared" si="1"/>
        <v>2014</v>
      </c>
      <c r="F13" s="119">
        <f t="shared" si="0"/>
        <v>0.61950169178714243</v>
      </c>
      <c r="G13" s="90">
        <v>410</v>
      </c>
    </row>
    <row r="14" spans="1:7">
      <c r="A14" s="19" t="s">
        <v>23</v>
      </c>
      <c r="B14" s="151">
        <v>305</v>
      </c>
      <c r="C14" s="151">
        <v>191</v>
      </c>
      <c r="D14" s="152">
        <v>0.115</v>
      </c>
      <c r="E14" s="151">
        <f t="shared" si="1"/>
        <v>114</v>
      </c>
      <c r="F14" s="152">
        <f t="shared" si="0"/>
        <v>0.3737704918032787</v>
      </c>
      <c r="G14" s="153">
        <v>0</v>
      </c>
    </row>
    <row r="15" spans="1:7">
      <c r="A15" s="16" t="s">
        <v>24</v>
      </c>
      <c r="B15" s="50">
        <v>243</v>
      </c>
      <c r="C15" s="50">
        <v>109</v>
      </c>
      <c r="D15" s="119">
        <v>9.5000000000000001E-2</v>
      </c>
      <c r="E15" s="50">
        <f t="shared" si="1"/>
        <v>134</v>
      </c>
      <c r="F15" s="119">
        <f t="shared" si="0"/>
        <v>0.55144032921810704</v>
      </c>
      <c r="G15" s="90">
        <v>16</v>
      </c>
    </row>
    <row r="16" spans="1:7">
      <c r="A16" s="19" t="s">
        <v>25</v>
      </c>
      <c r="B16" s="151">
        <v>116</v>
      </c>
      <c r="C16" s="151">
        <v>34</v>
      </c>
      <c r="D16" s="152">
        <v>0</v>
      </c>
      <c r="E16" s="151">
        <f t="shared" si="1"/>
        <v>82</v>
      </c>
      <c r="F16" s="152">
        <f t="shared" si="0"/>
        <v>0.7068965517241379</v>
      </c>
      <c r="G16" s="153">
        <v>18</v>
      </c>
    </row>
    <row r="17" spans="1:7">
      <c r="A17" s="16" t="s">
        <v>26</v>
      </c>
      <c r="B17" s="50">
        <v>167</v>
      </c>
      <c r="C17" s="50">
        <v>90</v>
      </c>
      <c r="D17" s="119">
        <v>0.186</v>
      </c>
      <c r="E17" s="50">
        <f t="shared" si="1"/>
        <v>77</v>
      </c>
      <c r="F17" s="119">
        <f t="shared" si="0"/>
        <v>0.46107784431137727</v>
      </c>
      <c r="G17" s="90">
        <v>6</v>
      </c>
    </row>
    <row r="18" spans="1:7">
      <c r="A18" s="19" t="s">
        <v>27</v>
      </c>
      <c r="B18" s="151">
        <v>256</v>
      </c>
      <c r="C18" s="151">
        <v>131</v>
      </c>
      <c r="D18" s="152">
        <v>0</v>
      </c>
      <c r="E18" s="151">
        <f t="shared" si="1"/>
        <v>125</v>
      </c>
      <c r="F18" s="152">
        <f t="shared" si="0"/>
        <v>0.48828125</v>
      </c>
      <c r="G18" s="153">
        <v>0</v>
      </c>
    </row>
    <row r="19" spans="1:7">
      <c r="A19" s="16" t="s">
        <v>28</v>
      </c>
      <c r="B19" s="50">
        <v>11693</v>
      </c>
      <c r="C19" s="50">
        <v>6450</v>
      </c>
      <c r="D19" s="119">
        <v>8.6999999999999994E-2</v>
      </c>
      <c r="E19" s="50">
        <f t="shared" si="1"/>
        <v>5243</v>
      </c>
      <c r="F19" s="119">
        <f t="shared" si="0"/>
        <v>0.44838792439921321</v>
      </c>
      <c r="G19" s="90">
        <v>761</v>
      </c>
    </row>
    <row r="20" spans="1:7">
      <c r="A20" s="19" t="s">
        <v>29</v>
      </c>
      <c r="B20" s="151">
        <v>551</v>
      </c>
      <c r="C20" s="151">
        <v>209</v>
      </c>
      <c r="D20" s="152">
        <v>0.1</v>
      </c>
      <c r="E20" s="151">
        <f t="shared" si="1"/>
        <v>342</v>
      </c>
      <c r="F20" s="152">
        <f t="shared" si="0"/>
        <v>0.62068965517241381</v>
      </c>
      <c r="G20" s="153">
        <v>63</v>
      </c>
    </row>
    <row r="21" spans="1:7">
      <c r="A21" s="16" t="s">
        <v>30</v>
      </c>
      <c r="B21" s="50">
        <v>709</v>
      </c>
      <c r="C21" s="50">
        <v>222</v>
      </c>
      <c r="D21" s="119">
        <v>0.17100000000000001</v>
      </c>
      <c r="E21" s="50">
        <f t="shared" si="1"/>
        <v>487</v>
      </c>
      <c r="F21" s="119">
        <f t="shared" si="0"/>
        <v>0.68688293370944997</v>
      </c>
      <c r="G21" s="90">
        <v>37</v>
      </c>
    </row>
    <row r="22" spans="1:7">
      <c r="A22" s="19" t="s">
        <v>31</v>
      </c>
      <c r="B22" s="151">
        <v>45</v>
      </c>
      <c r="C22" s="151">
        <v>5</v>
      </c>
      <c r="D22" s="152">
        <v>0</v>
      </c>
      <c r="E22" s="151">
        <f t="shared" si="1"/>
        <v>40</v>
      </c>
      <c r="F22" s="152">
        <f t="shared" si="0"/>
        <v>0.88888888888888884</v>
      </c>
      <c r="G22" s="153">
        <v>20</v>
      </c>
    </row>
    <row r="23" spans="1:7">
      <c r="A23" s="16" t="s">
        <v>32</v>
      </c>
      <c r="B23" s="50">
        <v>25</v>
      </c>
      <c r="C23" s="50">
        <v>12</v>
      </c>
      <c r="D23" s="119">
        <v>0.16</v>
      </c>
      <c r="E23" s="50">
        <f t="shared" si="1"/>
        <v>13</v>
      </c>
      <c r="F23" s="119">
        <f t="shared" si="0"/>
        <v>0.52</v>
      </c>
      <c r="G23" s="90">
        <v>5</v>
      </c>
    </row>
    <row r="24" spans="1:7">
      <c r="A24" s="19" t="s">
        <v>33</v>
      </c>
      <c r="B24" s="151">
        <v>210</v>
      </c>
      <c r="C24" s="151">
        <v>113</v>
      </c>
      <c r="D24" s="152">
        <v>0.14299999999999999</v>
      </c>
      <c r="E24" s="151">
        <f t="shared" si="1"/>
        <v>97</v>
      </c>
      <c r="F24" s="152">
        <f t="shared" si="0"/>
        <v>0.46190476190476193</v>
      </c>
      <c r="G24" s="153">
        <v>53</v>
      </c>
    </row>
    <row r="25" spans="1:7">
      <c r="A25" s="16" t="s">
        <v>34</v>
      </c>
      <c r="B25" s="50">
        <v>6004</v>
      </c>
      <c r="C25" s="50">
        <v>2174</v>
      </c>
      <c r="D25" s="119">
        <v>9.0999999999999998E-2</v>
      </c>
      <c r="E25" s="50">
        <f t="shared" si="1"/>
        <v>3830</v>
      </c>
      <c r="F25" s="119">
        <f t="shared" si="0"/>
        <v>0.63790806129247168</v>
      </c>
      <c r="G25" s="90">
        <v>153</v>
      </c>
    </row>
    <row r="26" spans="1:7">
      <c r="A26" s="19" t="s">
        <v>35</v>
      </c>
      <c r="B26" s="151">
        <v>263</v>
      </c>
      <c r="C26" s="151">
        <v>57</v>
      </c>
      <c r="D26" s="152">
        <v>0.114</v>
      </c>
      <c r="E26" s="151">
        <f t="shared" si="1"/>
        <v>206</v>
      </c>
      <c r="F26" s="152">
        <f t="shared" si="0"/>
        <v>0.78326996197718635</v>
      </c>
      <c r="G26" s="153">
        <v>36</v>
      </c>
    </row>
    <row r="27" spans="1:7">
      <c r="A27" s="16" t="s">
        <v>36</v>
      </c>
      <c r="B27" s="50">
        <v>178</v>
      </c>
      <c r="C27" s="50">
        <v>79</v>
      </c>
      <c r="D27" s="119">
        <v>3.4000000000000002E-2</v>
      </c>
      <c r="E27" s="50">
        <f t="shared" si="1"/>
        <v>99</v>
      </c>
      <c r="F27" s="119">
        <f t="shared" si="0"/>
        <v>0.5561797752808989</v>
      </c>
      <c r="G27" s="90">
        <v>19</v>
      </c>
    </row>
    <row r="28" spans="1:7">
      <c r="A28" s="19" t="s">
        <v>37</v>
      </c>
      <c r="B28" s="151">
        <v>45</v>
      </c>
      <c r="C28" s="151">
        <v>9</v>
      </c>
      <c r="D28" s="152">
        <v>0</v>
      </c>
      <c r="E28" s="151">
        <f t="shared" si="1"/>
        <v>36</v>
      </c>
      <c r="F28" s="152">
        <f t="shared" si="0"/>
        <v>0.8</v>
      </c>
      <c r="G28" s="153">
        <v>14</v>
      </c>
    </row>
    <row r="29" spans="1:7">
      <c r="A29" s="16" t="s">
        <v>38</v>
      </c>
      <c r="B29" s="50">
        <v>258</v>
      </c>
      <c r="C29" s="50">
        <v>91</v>
      </c>
      <c r="D29" s="119">
        <v>0.112</v>
      </c>
      <c r="E29" s="50">
        <f t="shared" si="1"/>
        <v>167</v>
      </c>
      <c r="F29" s="119">
        <f t="shared" si="0"/>
        <v>0.6472868217054264</v>
      </c>
      <c r="G29" s="90">
        <v>27</v>
      </c>
    </row>
    <row r="30" spans="1:7">
      <c r="A30" s="19" t="s">
        <v>39</v>
      </c>
      <c r="B30" s="151">
        <v>1812</v>
      </c>
      <c r="C30" s="151">
        <v>591</v>
      </c>
      <c r="D30" s="152">
        <v>3.5000000000000003E-2</v>
      </c>
      <c r="E30" s="151">
        <f t="shared" si="1"/>
        <v>1221</v>
      </c>
      <c r="F30" s="152">
        <f t="shared" si="0"/>
        <v>0.67384105960264906</v>
      </c>
      <c r="G30" s="153">
        <v>42</v>
      </c>
    </row>
    <row r="31" spans="1:7">
      <c r="A31" s="16" t="s">
        <v>40</v>
      </c>
      <c r="B31" s="50">
        <v>43</v>
      </c>
      <c r="C31" s="50">
        <v>8</v>
      </c>
      <c r="D31" s="119">
        <v>0</v>
      </c>
      <c r="E31" s="50">
        <f t="shared" si="1"/>
        <v>35</v>
      </c>
      <c r="F31" s="119">
        <f t="shared" si="0"/>
        <v>0.81395348837209303</v>
      </c>
      <c r="G31" s="90">
        <v>6</v>
      </c>
    </row>
    <row r="32" spans="1:7">
      <c r="A32" s="19" t="s">
        <v>41</v>
      </c>
      <c r="B32" s="151">
        <v>515</v>
      </c>
      <c r="C32" s="151">
        <v>147</v>
      </c>
      <c r="D32" s="152">
        <v>0.13200000000000001</v>
      </c>
      <c r="E32" s="151">
        <f t="shared" si="1"/>
        <v>368</v>
      </c>
      <c r="F32" s="152">
        <f t="shared" si="0"/>
        <v>0.71456310679611645</v>
      </c>
      <c r="G32" s="153">
        <v>0</v>
      </c>
    </row>
    <row r="33" spans="1:7">
      <c r="A33" s="16" t="s">
        <v>42</v>
      </c>
      <c r="B33" s="50">
        <v>130</v>
      </c>
      <c r="C33" s="50">
        <v>63</v>
      </c>
      <c r="D33" s="119">
        <v>6.2E-2</v>
      </c>
      <c r="E33" s="50">
        <f t="shared" si="1"/>
        <v>67</v>
      </c>
      <c r="F33" s="119">
        <f t="shared" si="0"/>
        <v>0.51538461538461533</v>
      </c>
      <c r="G33" s="90">
        <v>9</v>
      </c>
    </row>
    <row r="34" spans="1:7">
      <c r="A34" s="19" t="s">
        <v>43</v>
      </c>
      <c r="B34" s="151">
        <v>526</v>
      </c>
      <c r="C34" s="151">
        <v>161</v>
      </c>
      <c r="D34" s="152">
        <v>1.4999999999999999E-2</v>
      </c>
      <c r="E34" s="151">
        <f t="shared" si="1"/>
        <v>365</v>
      </c>
      <c r="F34" s="152">
        <f t="shared" si="0"/>
        <v>0.69391634980988592</v>
      </c>
      <c r="G34" s="153">
        <v>0</v>
      </c>
    </row>
    <row r="35" spans="1:7">
      <c r="A35" s="16" t="s">
        <v>44</v>
      </c>
      <c r="B35" s="50">
        <v>26</v>
      </c>
      <c r="C35" s="50">
        <v>6</v>
      </c>
      <c r="D35" s="119">
        <v>0</v>
      </c>
      <c r="E35" s="50">
        <f t="shared" si="1"/>
        <v>20</v>
      </c>
      <c r="F35" s="119">
        <f t="shared" si="0"/>
        <v>0.76923076923076927</v>
      </c>
      <c r="G35" s="90">
        <v>0</v>
      </c>
    </row>
    <row r="36" spans="1:7">
      <c r="A36" s="19" t="s">
        <v>45</v>
      </c>
      <c r="B36" s="151">
        <v>13</v>
      </c>
      <c r="C36" s="151">
        <v>1</v>
      </c>
      <c r="D36" s="152">
        <v>0</v>
      </c>
      <c r="E36" s="151">
        <f t="shared" si="1"/>
        <v>12</v>
      </c>
      <c r="F36" s="152">
        <f t="shared" si="0"/>
        <v>0.92307692307692313</v>
      </c>
      <c r="G36" s="153">
        <v>2</v>
      </c>
    </row>
    <row r="37" spans="1:7">
      <c r="A37" s="16" t="s">
        <v>46</v>
      </c>
      <c r="B37" s="50">
        <v>108</v>
      </c>
      <c r="C37" s="50">
        <v>56</v>
      </c>
      <c r="D37" s="119">
        <v>2.8000000000000001E-2</v>
      </c>
      <c r="E37" s="50">
        <f t="shared" si="1"/>
        <v>52</v>
      </c>
      <c r="F37" s="119">
        <f t="shared" si="0"/>
        <v>0.48148148148148145</v>
      </c>
      <c r="G37" s="90">
        <v>6</v>
      </c>
    </row>
    <row r="38" spans="1:7">
      <c r="A38" s="19" t="s">
        <v>47</v>
      </c>
      <c r="B38" s="151">
        <v>2</v>
      </c>
      <c r="C38" s="151">
        <v>2</v>
      </c>
      <c r="D38" s="152">
        <v>0</v>
      </c>
      <c r="E38" s="151">
        <f t="shared" si="1"/>
        <v>0</v>
      </c>
      <c r="F38" s="152">
        <f t="shared" si="0"/>
        <v>0</v>
      </c>
      <c r="G38" s="153">
        <v>16</v>
      </c>
    </row>
    <row r="39" spans="1:7">
      <c r="A39" s="16" t="s">
        <v>48</v>
      </c>
      <c r="B39" s="50">
        <v>354</v>
      </c>
      <c r="C39" s="50">
        <v>96</v>
      </c>
      <c r="D39" s="119">
        <v>0</v>
      </c>
      <c r="E39" s="50">
        <f t="shared" si="1"/>
        <v>258</v>
      </c>
      <c r="F39" s="119">
        <f t="shared" si="0"/>
        <v>0.72881355932203384</v>
      </c>
      <c r="G39" s="90">
        <v>52</v>
      </c>
    </row>
    <row r="40" spans="1:7">
      <c r="A40" s="19" t="s">
        <v>49</v>
      </c>
      <c r="B40" s="151">
        <v>885</v>
      </c>
      <c r="C40" s="151">
        <v>474</v>
      </c>
      <c r="D40" s="152">
        <v>8.4000000000000005E-2</v>
      </c>
      <c r="E40" s="151">
        <f t="shared" si="1"/>
        <v>411</v>
      </c>
      <c r="F40" s="152">
        <f t="shared" si="0"/>
        <v>0.46440677966101696</v>
      </c>
      <c r="G40" s="153">
        <v>91</v>
      </c>
    </row>
    <row r="41" spans="1:7">
      <c r="A41" s="16" t="s">
        <v>50</v>
      </c>
      <c r="B41" s="50">
        <v>2522</v>
      </c>
      <c r="C41" s="50">
        <v>1147</v>
      </c>
      <c r="D41" s="119">
        <v>6.0999999999999999E-2</v>
      </c>
      <c r="E41" s="50">
        <f t="shared" si="1"/>
        <v>1375</v>
      </c>
      <c r="F41" s="119">
        <f t="shared" si="0"/>
        <v>0.54520222045995237</v>
      </c>
      <c r="G41" s="90">
        <v>50</v>
      </c>
    </row>
    <row r="42" spans="1:7">
      <c r="A42" s="19" t="s">
        <v>51</v>
      </c>
      <c r="B42" s="151">
        <v>2547</v>
      </c>
      <c r="C42" s="151">
        <v>796</v>
      </c>
      <c r="D42" s="152">
        <v>8.8999999999999996E-2</v>
      </c>
      <c r="E42" s="151">
        <f t="shared" si="1"/>
        <v>1751</v>
      </c>
      <c r="F42" s="152">
        <f t="shared" si="0"/>
        <v>0.6874754613270514</v>
      </c>
      <c r="G42" s="153">
        <v>131</v>
      </c>
    </row>
    <row r="43" spans="1:7">
      <c r="A43" s="16" t="s">
        <v>52</v>
      </c>
      <c r="B43" s="50">
        <v>336</v>
      </c>
      <c r="C43" s="50">
        <v>152</v>
      </c>
      <c r="D43" s="119">
        <v>0.113</v>
      </c>
      <c r="E43" s="50">
        <f t="shared" si="1"/>
        <v>184</v>
      </c>
      <c r="F43" s="119">
        <f t="shared" si="0"/>
        <v>0.54761904761904767</v>
      </c>
      <c r="G43" s="90">
        <v>57</v>
      </c>
    </row>
    <row r="44" spans="1:7" ht="15.75" customHeight="1">
      <c r="A44" s="19" t="s">
        <v>53</v>
      </c>
      <c r="B44" s="151">
        <v>74</v>
      </c>
      <c r="C44" s="151">
        <v>16</v>
      </c>
      <c r="D44" s="152">
        <v>0</v>
      </c>
      <c r="E44" s="151">
        <f t="shared" si="1"/>
        <v>58</v>
      </c>
      <c r="F44" s="152">
        <f t="shared" si="0"/>
        <v>0.78378378378378377</v>
      </c>
      <c r="G44" s="153">
        <v>12</v>
      </c>
    </row>
    <row r="45" spans="1:7">
      <c r="A45" s="16" t="s">
        <v>54</v>
      </c>
      <c r="B45" s="50">
        <v>29</v>
      </c>
      <c r="C45" s="50">
        <v>10</v>
      </c>
      <c r="D45" s="119">
        <v>0.13800000000000001</v>
      </c>
      <c r="E45" s="50">
        <f t="shared" si="1"/>
        <v>19</v>
      </c>
      <c r="F45" s="119">
        <f t="shared" si="0"/>
        <v>0.65517241379310343</v>
      </c>
      <c r="G45" s="90">
        <v>9</v>
      </c>
    </row>
    <row r="46" spans="1:7">
      <c r="A46" s="19" t="s">
        <v>55</v>
      </c>
      <c r="B46" s="151">
        <v>264</v>
      </c>
      <c r="C46" s="151">
        <v>108</v>
      </c>
      <c r="D46" s="152">
        <v>0.155</v>
      </c>
      <c r="E46" s="151">
        <f t="shared" si="1"/>
        <v>156</v>
      </c>
      <c r="F46" s="152">
        <f t="shared" si="0"/>
        <v>0.59090909090909094</v>
      </c>
      <c r="G46" s="153">
        <v>23</v>
      </c>
    </row>
    <row r="47" spans="1:7">
      <c r="A47" s="16" t="s">
        <v>56</v>
      </c>
      <c r="B47" s="50">
        <v>74</v>
      </c>
      <c r="C47" s="50">
        <v>31</v>
      </c>
      <c r="D47" s="119">
        <v>0</v>
      </c>
      <c r="E47" s="50">
        <f t="shared" si="1"/>
        <v>43</v>
      </c>
      <c r="F47" s="119">
        <f t="shared" si="0"/>
        <v>0.58108108108108103</v>
      </c>
      <c r="G47" s="90">
        <v>18</v>
      </c>
    </row>
    <row r="48" spans="1:7">
      <c r="A48" s="19" t="s">
        <v>57</v>
      </c>
      <c r="B48" s="151">
        <v>81</v>
      </c>
      <c r="C48" s="151">
        <v>39</v>
      </c>
      <c r="D48" s="152">
        <v>0.19800000000000001</v>
      </c>
      <c r="E48" s="151">
        <f t="shared" si="1"/>
        <v>42</v>
      </c>
      <c r="F48" s="152">
        <f t="shared" si="0"/>
        <v>0.51851851851851849</v>
      </c>
      <c r="G48" s="153">
        <v>11</v>
      </c>
    </row>
    <row r="49" spans="1:7" ht="15.75" thickBot="1">
      <c r="A49" s="23" t="s">
        <v>58</v>
      </c>
      <c r="B49" s="93">
        <v>142</v>
      </c>
      <c r="C49" s="93">
        <v>43</v>
      </c>
      <c r="D49" s="150">
        <v>1.4E-2</v>
      </c>
      <c r="E49" s="93">
        <f t="shared" si="1"/>
        <v>99</v>
      </c>
      <c r="F49" s="150">
        <f t="shared" si="0"/>
        <v>0.69718309859154926</v>
      </c>
      <c r="G49" s="95">
        <v>17</v>
      </c>
    </row>
    <row r="51" spans="1:7">
      <c r="A51" t="s">
        <v>149</v>
      </c>
    </row>
    <row r="52" spans="1:7">
      <c r="A52" t="s">
        <v>150</v>
      </c>
    </row>
    <row r="53" spans="1:7">
      <c r="A53" t="s">
        <v>151</v>
      </c>
    </row>
  </sheetData>
  <sortState xmlns:xlrd2="http://schemas.microsoft.com/office/spreadsheetml/2017/richdata2" ref="A10:B49">
    <sortCondition ref="A10:A49"/>
  </sortState>
  <mergeCells count="8">
    <mergeCell ref="A1:G1"/>
    <mergeCell ref="A2:G2"/>
    <mergeCell ref="A3:G3"/>
    <mergeCell ref="A5:A8"/>
    <mergeCell ref="B5:B8"/>
    <mergeCell ref="C5:D7"/>
    <mergeCell ref="E5:F7"/>
    <mergeCell ref="G5:G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Deck, Steve</dc:creator>
  <cp:keywords/>
  <dc:description/>
  <cp:lastModifiedBy>Gerard Duke</cp:lastModifiedBy>
  <cp:revision/>
  <dcterms:created xsi:type="dcterms:W3CDTF">2016-11-15T20:11:53Z</dcterms:created>
  <dcterms:modified xsi:type="dcterms:W3CDTF">2022-06-29T17:15:17Z</dcterms:modified>
  <cp:category/>
  <cp:contentStatus/>
</cp:coreProperties>
</file>